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-15" windowWidth="19320" windowHeight="6090" activeTab="1"/>
  </bookViews>
  <sheets>
    <sheet name="유선통신" sheetId="22" r:id="rId1"/>
    <sheet name="무선통신(주요)" sheetId="21" r:id="rId2"/>
    <sheet name="무선통신(기타)" sheetId="4" r:id="rId3"/>
    <sheet name="번호이동(이동)" sheetId="19" r:id="rId4"/>
    <sheet name="번호이동(시내)" sheetId="20" r:id="rId5"/>
  </sheets>
  <definedNames>
    <definedName name="_xlnm.Print_Area" localSheetId="2">'무선통신(기타)'!$B$1:$N$30</definedName>
    <definedName name="_xlnm.Print_Area" localSheetId="1">'무선통신(주요)'!$B$1:$O$109</definedName>
    <definedName name="_xlnm.Print_Area" localSheetId="4">'번호이동(시내)'!$A$1:$K$30</definedName>
    <definedName name="_xlnm.Print_Area" localSheetId="3">'번호이동(이동)'!$A$2:$N$31</definedName>
    <definedName name="_xlnm.Print_Area" localSheetId="0">유선통신!$B$1:$O$90</definedName>
  </definedNames>
  <calcPr calcId="124519"/>
</workbook>
</file>

<file path=xl/calcChain.xml><?xml version="1.0" encoding="utf-8"?>
<calcChain xmlns="http://schemas.openxmlformats.org/spreadsheetml/2006/main">
  <c r="D88" i="22"/>
  <c r="C9" s="1"/>
  <c r="D11" i="21"/>
  <c r="D10"/>
  <c r="D8"/>
  <c r="D9"/>
  <c r="C30" i="4"/>
  <c r="C21"/>
  <c r="C15"/>
  <c r="C9"/>
  <c r="D108" i="21"/>
  <c r="D107"/>
  <c r="D106"/>
  <c r="D103"/>
  <c r="D100"/>
  <c r="D93"/>
  <c r="D85"/>
  <c r="D76"/>
  <c r="D69"/>
  <c r="D61"/>
  <c r="D50"/>
  <c r="D47"/>
  <c r="D44"/>
  <c r="D52"/>
  <c r="D51"/>
  <c r="D35"/>
  <c r="D7" s="1"/>
  <c r="D34"/>
  <c r="D6" s="1"/>
  <c r="D30"/>
  <c r="D26"/>
  <c r="D21"/>
  <c r="C29" i="22"/>
  <c r="C8" s="1"/>
  <c r="C28"/>
  <c r="C27"/>
  <c r="C26"/>
  <c r="C25"/>
  <c r="C24"/>
  <c r="C23"/>
  <c r="D71"/>
  <c r="D70"/>
  <c r="D69"/>
  <c r="D68"/>
  <c r="D67"/>
  <c r="C17"/>
  <c r="C7" s="1"/>
  <c r="K29" i="20"/>
  <c r="J29"/>
  <c r="I29"/>
  <c r="H29"/>
  <c r="G29"/>
  <c r="F29"/>
  <c r="E29"/>
  <c r="D29"/>
  <c r="C29"/>
  <c r="K28"/>
  <c r="J28"/>
  <c r="I28"/>
  <c r="H28"/>
  <c r="G28"/>
  <c r="F28"/>
  <c r="E28"/>
  <c r="D28"/>
  <c r="C28"/>
  <c r="B29"/>
  <c r="N30" i="19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B30"/>
  <c r="D53" i="21" l="1"/>
  <c r="D109"/>
  <c r="J16" i="20"/>
  <c r="K16" s="1"/>
  <c r="G16"/>
  <c r="D16"/>
  <c r="M17" i="19" l="1"/>
  <c r="N17" s="1"/>
  <c r="I17"/>
  <c r="E17"/>
  <c r="B28" i="20" l="1"/>
  <c r="B29" i="19"/>
  <c r="M15" l="1"/>
  <c r="N15" s="1"/>
  <c r="E11"/>
  <c r="I11"/>
  <c r="M11"/>
  <c r="E10"/>
  <c r="I10"/>
  <c r="M10"/>
  <c r="E9"/>
  <c r="I9"/>
  <c r="M9"/>
  <c r="E8"/>
  <c r="I8"/>
  <c r="M8"/>
  <c r="D6" i="20"/>
  <c r="G6"/>
  <c r="J6"/>
  <c r="D7"/>
  <c r="G7"/>
  <c r="J7"/>
  <c r="K8"/>
  <c r="K9"/>
  <c r="D10"/>
  <c r="G10"/>
  <c r="J10"/>
  <c r="K6" l="1"/>
  <c r="K10"/>
  <c r="K7"/>
  <c r="N8" i="19"/>
  <c r="N9"/>
  <c r="N11"/>
  <c r="N10"/>
  <c r="K30" i="20"/>
  <c r="J31" i="19"/>
  <c r="C30" i="20"/>
  <c r="E31" i="19" l="1"/>
  <c r="D30" i="20"/>
  <c r="H30"/>
  <c r="G30"/>
  <c r="F30"/>
  <c r="I30"/>
  <c r="B30"/>
  <c r="E30"/>
  <c r="J30"/>
  <c r="I31" i="19"/>
  <c r="C31"/>
  <c r="F31"/>
  <c r="N31"/>
  <c r="K31"/>
  <c r="D31"/>
  <c r="G31"/>
  <c r="L31"/>
  <c r="B31"/>
  <c r="H31"/>
  <c r="M31"/>
  <c r="B232" i="20"/>
</calcChain>
</file>

<file path=xl/sharedStrings.xml><?xml version="1.0" encoding="utf-8"?>
<sst xmlns="http://schemas.openxmlformats.org/spreadsheetml/2006/main" count="542" uniqueCount="184">
  <si>
    <t>파워텔TRS</t>
    <phoneticPr fontId="2" type="noConversion"/>
  </si>
  <si>
    <t>합  계</t>
    <phoneticPr fontId="2" type="noConversion"/>
  </si>
  <si>
    <t>S K T</t>
  </si>
  <si>
    <t>총  계</t>
  </si>
  <si>
    <t>소  계</t>
  </si>
  <si>
    <t>구    분</t>
    <phoneticPr fontId="2" type="noConversion"/>
  </si>
  <si>
    <t>KT파워텔</t>
    <phoneticPr fontId="2" type="noConversion"/>
  </si>
  <si>
    <t>티온텔레콤</t>
    <phoneticPr fontId="2" type="noConversion"/>
  </si>
  <si>
    <t>에어미디어</t>
    <phoneticPr fontId="2" type="noConversion"/>
  </si>
  <si>
    <t>○ 이동전화</t>
    <phoneticPr fontId="2" type="noConversion"/>
  </si>
  <si>
    <t>구  분</t>
    <phoneticPr fontId="2" type="noConversion"/>
  </si>
  <si>
    <t>소  계</t>
    <phoneticPr fontId="2" type="noConversion"/>
  </si>
  <si>
    <t xml:space="preserve">      2월</t>
    <phoneticPr fontId="2" type="noConversion"/>
  </si>
  <si>
    <t xml:space="preserve">      3월</t>
    <phoneticPr fontId="2" type="noConversion"/>
  </si>
  <si>
    <t xml:space="preserve">      4월</t>
    <phoneticPr fontId="2" type="noConversion"/>
  </si>
  <si>
    <t xml:space="preserve">      5월</t>
    <phoneticPr fontId="2" type="noConversion"/>
  </si>
  <si>
    <t xml:space="preserve">      6월</t>
    <phoneticPr fontId="2" type="noConversion"/>
  </si>
  <si>
    <t xml:space="preserve">      7월</t>
    <phoneticPr fontId="2" type="noConversion"/>
  </si>
  <si>
    <t xml:space="preserve">      8월</t>
    <phoneticPr fontId="2" type="noConversion"/>
  </si>
  <si>
    <t xml:space="preserve">      9월</t>
    <phoneticPr fontId="2" type="noConversion"/>
  </si>
  <si>
    <t xml:space="preserve">      10월</t>
    <phoneticPr fontId="2" type="noConversion"/>
  </si>
  <si>
    <t xml:space="preserve">      11월</t>
    <phoneticPr fontId="2" type="noConversion"/>
  </si>
  <si>
    <t xml:space="preserve">      12월</t>
    <phoneticPr fontId="2" type="noConversion"/>
  </si>
  <si>
    <t>전체합계</t>
    <phoneticPr fontId="2" type="noConversion"/>
  </si>
  <si>
    <t>점유율</t>
    <phoneticPr fontId="2" type="noConversion"/>
  </si>
  <si>
    <t>○ 시내전화</t>
    <phoneticPr fontId="2" type="noConversion"/>
  </si>
  <si>
    <t>2003년도
(누 계)</t>
    <phoneticPr fontId="2" type="noConversion"/>
  </si>
  <si>
    <t>2004년도
(누 계)</t>
    <phoneticPr fontId="2" type="noConversion"/>
  </si>
  <si>
    <t>2005년도      (누계)</t>
    <phoneticPr fontId="2" type="noConversion"/>
  </si>
  <si>
    <t>2006년도
(누계)</t>
    <phoneticPr fontId="2" type="noConversion"/>
  </si>
  <si>
    <t>2007년도
(누계)</t>
    <phoneticPr fontId="2" type="noConversion"/>
  </si>
  <si>
    <t>구  분</t>
    <phoneticPr fontId="2" type="noConversion"/>
  </si>
  <si>
    <t>SKT→S</t>
    <phoneticPr fontId="2" type="noConversion"/>
  </si>
  <si>
    <t>소  계</t>
    <phoneticPr fontId="2" type="noConversion"/>
  </si>
  <si>
    <t>SKT→K</t>
    <phoneticPr fontId="2" type="noConversion"/>
  </si>
  <si>
    <t>SKT→L</t>
    <phoneticPr fontId="2" type="noConversion"/>
  </si>
  <si>
    <t>2004년도
(누계)</t>
    <phoneticPr fontId="2" type="noConversion"/>
  </si>
  <si>
    <t>2005년도       (누계)</t>
    <phoneticPr fontId="2" type="noConversion"/>
  </si>
  <si>
    <t>2006년도       (누계)</t>
    <phoneticPr fontId="2" type="noConversion"/>
  </si>
  <si>
    <t>2007년도       (누계)</t>
    <phoneticPr fontId="2" type="noConversion"/>
  </si>
  <si>
    <t xml:space="preserve"> 합  계</t>
    <phoneticPr fontId="2" type="noConversion"/>
  </si>
  <si>
    <t>점유율</t>
    <phoneticPr fontId="2" type="noConversion"/>
  </si>
  <si>
    <t>2008년도       (누계)</t>
    <phoneticPr fontId="2" type="noConversion"/>
  </si>
  <si>
    <t>2008년도
(누계)</t>
    <phoneticPr fontId="2" type="noConversion"/>
  </si>
  <si>
    <t xml:space="preserve">K   T </t>
    <phoneticPr fontId="2" type="noConversion"/>
  </si>
  <si>
    <t>KT→S</t>
    <phoneticPr fontId="2" type="noConversion"/>
  </si>
  <si>
    <t>KT→K</t>
    <phoneticPr fontId="2" type="noConversion"/>
  </si>
  <si>
    <t>KT→L</t>
    <phoneticPr fontId="2" type="noConversion"/>
  </si>
  <si>
    <t>2009년도       (누계)</t>
    <phoneticPr fontId="2" type="noConversion"/>
  </si>
  <si>
    <t>2009년도
(누계)</t>
    <phoneticPr fontId="2" type="noConversion"/>
  </si>
  <si>
    <t>L G U 플러스</t>
    <phoneticPr fontId="2" type="noConversion"/>
  </si>
  <si>
    <t>-------------------</t>
    <phoneticPr fontId="2" type="noConversion"/>
  </si>
  <si>
    <t>LGU+→KT</t>
    <phoneticPr fontId="2" type="noConversion"/>
  </si>
  <si>
    <t>KT→LGU+</t>
    <phoneticPr fontId="2" type="noConversion"/>
  </si>
  <si>
    <t>LG유플러스</t>
    <phoneticPr fontId="2" type="noConversion"/>
  </si>
  <si>
    <t>SK브로드밴드</t>
    <phoneticPr fontId="2" type="noConversion"/>
  </si>
  <si>
    <t>K  T</t>
    <phoneticPr fontId="2" type="noConversion"/>
  </si>
  <si>
    <t>LGU+→S</t>
    <phoneticPr fontId="2" type="noConversion"/>
  </si>
  <si>
    <t>LGU+→K</t>
    <phoneticPr fontId="2" type="noConversion"/>
  </si>
  <si>
    <t>2010년도       (누계)</t>
    <phoneticPr fontId="2" type="noConversion"/>
  </si>
  <si>
    <t>2010년도
(누계)</t>
    <phoneticPr fontId="2" type="noConversion"/>
  </si>
  <si>
    <t>SKB→KT</t>
    <phoneticPr fontId="2" type="noConversion"/>
  </si>
  <si>
    <t>KT→SKB</t>
    <phoneticPr fontId="2" type="noConversion"/>
  </si>
  <si>
    <t>LGU+→SKB</t>
    <phoneticPr fontId="2" type="noConversion"/>
  </si>
  <si>
    <t>SKB→LGU+</t>
    <phoneticPr fontId="2" type="noConversion"/>
  </si>
  <si>
    <t xml:space="preserve">     ※ 리얼텔레콤은 09.10.30자로 사업폐지
     ※ 한세텔레콤은 2011.6.30일부로 주파수 미할당으로 사업검토중</t>
    <phoneticPr fontId="2" type="noConversion"/>
  </si>
  <si>
    <t>LGU+→L</t>
    <phoneticPr fontId="2" type="noConversion"/>
  </si>
  <si>
    <t>구 분</t>
  </si>
  <si>
    <t>구분</t>
  </si>
  <si>
    <t>KT</t>
  </si>
  <si>
    <t>SK브로드밴드</t>
  </si>
  <si>
    <t>LGU+</t>
  </si>
  <si>
    <t>합 계</t>
  </si>
  <si>
    <t>SKT(재판매)</t>
  </si>
  <si>
    <t>LG U+</t>
  </si>
  <si>
    <t>종합 유선</t>
  </si>
  <si>
    <t>기 타</t>
  </si>
  <si>
    <t>xDSL</t>
  </si>
  <si>
    <t>LAN</t>
  </si>
  <si>
    <t>HFC</t>
  </si>
  <si>
    <t>FTTH</t>
  </si>
  <si>
    <t>위성</t>
  </si>
  <si>
    <t>종합유선</t>
  </si>
  <si>
    <t>기타</t>
  </si>
  <si>
    <t>Ⅰ. 무선 통신서비스 가입자 현황</t>
  </si>
  <si>
    <t xml:space="preserve">이동전화 </t>
  </si>
  <si>
    <t>SKT</t>
  </si>
  <si>
    <t>CDMA</t>
  </si>
  <si>
    <t>WCDMA</t>
  </si>
  <si>
    <t>LTE</t>
  </si>
  <si>
    <t>※ DBDM 단말기 가입자는 상위 기술방식으로 분류</t>
  </si>
  <si>
    <t>자사</t>
  </si>
  <si>
    <t>MVNO</t>
  </si>
  <si>
    <t>합계</t>
  </si>
  <si>
    <r>
      <t xml:space="preserve">   </t>
    </r>
    <r>
      <rPr>
        <b/>
        <sz val="10"/>
        <rFont val="굴림"/>
        <family val="3"/>
        <charset val="129"/>
      </rPr>
      <t xml:space="preserve">-  KT </t>
    </r>
    <r>
      <rPr>
        <sz val="10"/>
        <rFont val="굴림"/>
        <family val="3"/>
        <charset val="129"/>
      </rPr>
      <t xml:space="preserve"> :  일반전화(사업용 비포함), 구내통신, ISDN을 합산한 수치임
</t>
    </r>
    <r>
      <rPr>
        <sz val="10"/>
        <color indexed="12"/>
        <rFont val="굴림"/>
        <family val="3"/>
        <charset val="129"/>
      </rPr>
      <t xml:space="preserve">   </t>
    </r>
    <r>
      <rPr>
        <b/>
        <sz val="10"/>
        <rFont val="굴림"/>
        <family val="3"/>
        <charset val="129"/>
      </rPr>
      <t>-  SK브로드밴드</t>
    </r>
    <r>
      <rPr>
        <sz val="10"/>
        <rFont val="굴림"/>
        <family val="3"/>
        <charset val="129"/>
      </rPr>
      <t xml:space="preserve"> : 일반전화(사업용 비포함), 구내통신, ISDN을 합산한 수치임 
</t>
    </r>
    <r>
      <rPr>
        <sz val="10"/>
        <color indexed="12"/>
        <rFont val="굴림"/>
        <family val="3"/>
        <charset val="129"/>
      </rPr>
      <t xml:space="preserve">   </t>
    </r>
    <r>
      <rPr>
        <b/>
        <sz val="10"/>
        <rFont val="굴림"/>
        <family val="3"/>
        <charset val="129"/>
      </rPr>
      <t>-  LGU+</t>
    </r>
    <r>
      <rPr>
        <sz val="10"/>
        <rFont val="굴림"/>
        <family val="3"/>
        <charset val="129"/>
      </rPr>
      <t xml:space="preserve">
      . 일반실선(일반1회선, 일반2회선)
      . 중계선 : DID/DOD겸용(채널수), DOD전용(채널수)
        ※ DID전용 중계선은 가입자에서 제외함(KT, SKB, LGU+ 공통)</t>
    </r>
    <phoneticPr fontId="2" type="noConversion"/>
  </si>
  <si>
    <t>구 분</t>
    <phoneticPr fontId="2" type="noConversion"/>
  </si>
  <si>
    <t>2011년도       (누계)</t>
  </si>
  <si>
    <t>2011년도
(누계)</t>
  </si>
  <si>
    <t>CDMA</t>
    <phoneticPr fontId="2" type="noConversion"/>
  </si>
  <si>
    <t>WCDMA</t>
    <phoneticPr fontId="2" type="noConversion"/>
  </si>
  <si>
    <t>LTE</t>
    <phoneticPr fontId="2" type="noConversion"/>
  </si>
  <si>
    <t>WiBro</t>
    <phoneticPr fontId="2" type="noConversion"/>
  </si>
  <si>
    <t>합계</t>
    <phoneticPr fontId="2" type="noConversion"/>
  </si>
  <si>
    <t>이동통신</t>
    <phoneticPr fontId="2" type="noConversion"/>
  </si>
  <si>
    <t>합 계</t>
    <phoneticPr fontId="2" type="noConversion"/>
  </si>
  <si>
    <t>Wibro</t>
    <phoneticPr fontId="2" type="noConversion"/>
  </si>
  <si>
    <t>※ WCDMA 진화형인 HSDPA, HSUPA, HSPA+는 WCDMA 가입자 수에 포함</t>
    <phoneticPr fontId="2" type="noConversion"/>
  </si>
  <si>
    <t>※ KT는 2G서비스가 3. 19일자로 종료되어 통계자료에서 제외합니다.</t>
    <phoneticPr fontId="2" type="noConversion"/>
  </si>
  <si>
    <t>Ⅱ-4. 태블릿 PC 가입자 수</t>
    <phoneticPr fontId="2" type="noConversion"/>
  </si>
  <si>
    <t>※ 이동전화의 경우, 테블릿 PC, 무선 데이터 모뎀, M2M 가입자 포함</t>
    <phoneticPr fontId="2" type="noConversion"/>
  </si>
  <si>
    <t>※ 무선 데이터 전송속도 256Kbps 이하 서비스 (cdma 2000-1x 등) 가입자는 제외</t>
    <phoneticPr fontId="2" type="noConversion"/>
  </si>
  <si>
    <t>서울이동통신</t>
    <phoneticPr fontId="2" type="noConversion"/>
  </si>
  <si>
    <t>글로벌스타</t>
  </si>
  <si>
    <t>코리아오브컴</t>
  </si>
  <si>
    <t>AP시스템</t>
  </si>
  <si>
    <t xml:space="preserve">     ※ 아남텔레콤은 2002.12.12자로 KT파워텔로 합병됨
     ※ 서울TRS는 2004.9.1일부로 티온(T.ON)텔레콤으로 상호 변경되었음
     ※ 대구TRS는 2003.3월부로 YEN㈜로 개명, YEN㈜는 2006.3.13일부로 대성글로벌네트웍㈜로 상호 변경됨
     ※ 대성글로벌네트웍㈜는 2011.6.30일부로 주파수 미할당으로 사업검토중</t>
    <phoneticPr fontId="2" type="noConversion"/>
  </si>
  <si>
    <r>
      <t xml:space="preserve"> ※ 나래앤컴퍼니, 전북이동통신, 제주이동통신, 새한텔레콤, 코리아썬컴, 강원, 세정21, 해피, 세림은 사업폐지, 리얼텔레콤은 영업정지
     </t>
    </r>
    <r>
      <rPr>
        <sz val="9"/>
        <color indexed="63"/>
        <rFont val="굴림"/>
        <family val="3"/>
        <charset val="129"/>
      </rPr>
      <t>(각각 '00.7.20, 8.1, 9.6, 12.23, '01.4.3, 6.7, 6.7, 7.28, '03.2.12, '09.10.30)</t>
    </r>
    <phoneticPr fontId="2" type="noConversion"/>
  </si>
  <si>
    <t>Ⅰ. 유선 통신서비스 가입자 현황</t>
    <phoneticPr fontId="2" type="noConversion"/>
  </si>
  <si>
    <t>(단위 : 명)</t>
  </si>
  <si>
    <t>소계</t>
    <phoneticPr fontId="2" type="noConversion"/>
  </si>
  <si>
    <t>소계</t>
    <phoneticPr fontId="2" type="noConversion"/>
  </si>
  <si>
    <t>합 계</t>
    <phoneticPr fontId="2" type="noConversion"/>
  </si>
  <si>
    <t>구 분</t>
    <phoneticPr fontId="2" type="noConversion"/>
  </si>
  <si>
    <t>소계</t>
    <phoneticPr fontId="2" type="noConversion"/>
  </si>
  <si>
    <t>2013.1월</t>
  </si>
  <si>
    <t>구분</t>
    <phoneticPr fontId="2" type="noConversion"/>
  </si>
  <si>
    <t>LGU+</t>
    <phoneticPr fontId="2" type="noConversion"/>
  </si>
  <si>
    <t>KT</t>
    <phoneticPr fontId="2" type="noConversion"/>
  </si>
  <si>
    <t>SK브로드밴드</t>
    <phoneticPr fontId="2" type="noConversion"/>
  </si>
  <si>
    <t>KCT</t>
    <phoneticPr fontId="2" type="noConversion"/>
  </si>
  <si>
    <t>삼성SDS</t>
    <phoneticPr fontId="2" type="noConversion"/>
  </si>
  <si>
    <t>CJ헬로비전</t>
    <phoneticPr fontId="2" type="noConversion"/>
  </si>
  <si>
    <t>SK텔링크</t>
    <phoneticPr fontId="2" type="noConversion"/>
  </si>
  <si>
    <t>온세텔레콤</t>
    <phoneticPr fontId="2" type="noConversion"/>
  </si>
  <si>
    <t>몬티스타텔레콤</t>
    <phoneticPr fontId="2" type="noConversion"/>
  </si>
  <si>
    <t>SB인터랙티브</t>
    <phoneticPr fontId="2" type="noConversion"/>
  </si>
  <si>
    <t>드림라인</t>
    <phoneticPr fontId="2" type="noConversion"/>
  </si>
  <si>
    <t>기간</t>
  </si>
  <si>
    <t>별정</t>
  </si>
  <si>
    <t>2012년도
(누계)</t>
    <phoneticPr fontId="2" type="noConversion"/>
  </si>
  <si>
    <t>2013. 1월</t>
    <phoneticPr fontId="2" type="noConversion"/>
  </si>
  <si>
    <t>2013년 합계</t>
    <phoneticPr fontId="2" type="noConversion"/>
  </si>
  <si>
    <t xml:space="preserve"> 2012년도
(누계)</t>
    <phoneticPr fontId="2" type="noConversion"/>
  </si>
  <si>
    <t xml:space="preserve"> 2013년 합계</t>
    <phoneticPr fontId="2" type="noConversion"/>
  </si>
  <si>
    <t>2013. 1월</t>
    <phoneticPr fontId="2" type="noConversion"/>
  </si>
  <si>
    <t>※ 음성통화 기능이 없는 테블릿 PC 가입자는 제외</t>
    <phoneticPr fontId="2" type="noConversion"/>
  </si>
  <si>
    <t>Ⅱ. 이동통신 가입자 현황</t>
    <phoneticPr fontId="2" type="noConversion"/>
  </si>
  <si>
    <t>Ⅱ-2. MNO, MVNO별 가입자수</t>
    <phoneticPr fontId="2" type="noConversion"/>
  </si>
  <si>
    <t>Ⅱ-3. 스마트폰 가입자 수</t>
    <phoneticPr fontId="2" type="noConversion"/>
  </si>
  <si>
    <t>Ⅲ. 무선 인터넷 가입자(=단말기 보급대수) 현황</t>
    <phoneticPr fontId="2" type="noConversion"/>
  </si>
  <si>
    <t>Ⅲ-1. WEB or WAP/ME 방식 단말기</t>
    <phoneticPr fontId="2" type="noConversion"/>
  </si>
  <si>
    <t>Ⅲ-2. Only WAP/ME 방식 단말기</t>
    <phoneticPr fontId="2" type="noConversion"/>
  </si>
  <si>
    <t>Ⅳ. 선불요금제 가입자 수</t>
    <phoneticPr fontId="2" type="noConversion"/>
  </si>
  <si>
    <t>Ⅴ. 기타 무선통신서비스 현황</t>
    <phoneticPr fontId="2" type="noConversion"/>
  </si>
  <si>
    <t>2013.1월</t>
    <phoneticPr fontId="2" type="noConversion"/>
  </si>
  <si>
    <t>2013.2월</t>
  </si>
  <si>
    <t>2013.3월</t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</si>
  <si>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</si>
  <si>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</si>
  <si>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</si>
  <si>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</si>
  <si>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</si>
  <si>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</si>
  <si>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</si>
  <si>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</si>
  <si>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</si>
  <si>
    <t>※ 인터넷전화의 경우, IP폰 가입자 기준임</t>
    <phoneticPr fontId="2" type="noConversion"/>
  </si>
  <si>
    <t>주파수공용통신</t>
    <phoneticPr fontId="2" type="noConversion"/>
  </si>
  <si>
    <t>무선호출</t>
    <phoneticPr fontId="2" type="noConversion"/>
  </si>
  <si>
    <t>무선데이터 통신</t>
    <phoneticPr fontId="2" type="noConversion"/>
  </si>
  <si>
    <t>위성 휴대통신</t>
    <phoneticPr fontId="2" type="noConversion"/>
  </si>
  <si>
    <t xml:space="preserve">Ⅱ-1. 이동통신 기술방식별 가입자 수 </t>
    <phoneticPr fontId="2" type="noConversion"/>
  </si>
  <si>
    <t>시내전화</t>
    <phoneticPr fontId="2" type="noConversion"/>
  </si>
  <si>
    <t>초고속인터넷</t>
    <phoneticPr fontId="2" type="noConversion"/>
  </si>
  <si>
    <t>인터넷전화</t>
    <phoneticPr fontId="2" type="noConversion"/>
  </si>
  <si>
    <t xml:space="preserve">Ⅱ. 시내전화 가입자 수 </t>
    <phoneticPr fontId="2" type="noConversion"/>
  </si>
  <si>
    <t>Ⅲ. 초고속인터넷 가입자 수</t>
    <phoneticPr fontId="2" type="noConversion"/>
  </si>
  <si>
    <t xml:space="preserve">Ⅳ. 초고속인터넷 기술방식별 가입자 수 </t>
    <phoneticPr fontId="2" type="noConversion"/>
  </si>
  <si>
    <t>Ⅴ. 인터넷전화 가입자 수</t>
    <phoneticPr fontId="2" type="noConversion"/>
  </si>
  <si>
    <t>Ⅱ-5. M2M 가입자 수</t>
    <phoneticPr fontId="2" type="noConversion"/>
  </si>
  <si>
    <t xml:space="preserve"> Ⅴ-1. 주파수공용통신 (TRS) 가입자 수</t>
    <phoneticPr fontId="2" type="noConversion"/>
  </si>
  <si>
    <t xml:space="preserve"> Ⅴ-2. 무선호출 가입자 수</t>
    <phoneticPr fontId="2" type="noConversion"/>
  </si>
  <si>
    <t xml:space="preserve"> Ⅴ-3. 무선데이터 통신 가입자 수</t>
    <phoneticPr fontId="2" type="noConversion"/>
  </si>
  <si>
    <t xml:space="preserve"> Ⅴ-4 위성 휴대통신 (GM-PCS) 가입자 수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</si>
</sst>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%"/>
    <numFmt numFmtId="177" formatCode="#,##0_ "/>
    <numFmt numFmtId="178" formatCode="#,##0_);[Red]\(#,##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굴림"/>
      <family val="3"/>
      <charset val="129"/>
    </font>
    <font>
      <sz val="15"/>
      <color indexed="8"/>
      <name val="휴먼명조,한컴돋움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14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2"/>
      <name val="돋움"/>
      <family val="3"/>
      <charset val="129"/>
    </font>
    <font>
      <sz val="9"/>
      <color indexed="8"/>
      <name val="한양고딕"/>
      <family val="3"/>
      <charset val="129"/>
    </font>
    <font>
      <sz val="9"/>
      <name val="돋움"/>
      <family val="3"/>
      <charset val="129"/>
    </font>
    <font>
      <b/>
      <sz val="12"/>
      <color indexed="8"/>
      <name val="휴먼고딕,한컴돋움"/>
      <family val="3"/>
      <charset val="129"/>
    </font>
    <font>
      <sz val="9"/>
      <name val="한양고딕"/>
      <family val="3"/>
      <charset val="129"/>
    </font>
    <font>
      <sz val="12"/>
      <color indexed="63"/>
      <name val="굴림"/>
      <family val="3"/>
      <charset val="129"/>
    </font>
    <font>
      <sz val="11"/>
      <color indexed="63"/>
      <name val="굴림"/>
      <family val="3"/>
      <charset val="129"/>
    </font>
    <font>
      <b/>
      <sz val="10"/>
      <name val="굴림"/>
      <family val="3"/>
      <charset val="129"/>
    </font>
    <font>
      <sz val="9"/>
      <color indexed="63"/>
      <name val="굴림"/>
      <family val="3"/>
      <charset val="129"/>
    </font>
    <font>
      <sz val="10"/>
      <color indexed="12"/>
      <name val="굴림"/>
      <family val="3"/>
      <charset val="129"/>
    </font>
    <font>
      <b/>
      <sz val="11"/>
      <name val="굴림"/>
      <family val="3"/>
      <charset val="129"/>
    </font>
    <font>
      <b/>
      <sz val="15"/>
      <name val="굴림"/>
      <family val="3"/>
      <charset val="129"/>
    </font>
    <font>
      <b/>
      <sz val="11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5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20"/>
      <color rgb="FF000000"/>
      <name val="굴림"/>
      <family val="3"/>
      <charset val="129"/>
    </font>
    <font>
      <sz val="9"/>
      <color rgb="FF000000"/>
      <name val="굴림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CFDBC"/>
        <bgColor indexed="64"/>
      </patternFill>
    </fill>
    <fill>
      <patternFill patternType="solid">
        <fgColor theme="9" tint="0.79998168889431442"/>
        <bgColor indexed="64"/>
      </patternFill>
    </fill>
  </fills>
  <borders count="1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Font="1" applyAlignment="1">
      <alignment horizontal="justify"/>
    </xf>
    <xf numFmtId="0" fontId="0" fillId="0" borderId="0" xfId="0" applyBorder="1"/>
    <xf numFmtId="0" fontId="0" fillId="0" borderId="0" xfId="0" applyBorder="1" applyAlignme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11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13" xfId="0" applyNumberFormat="1" applyFont="1" applyFill="1" applyBorder="1" applyAlignment="1">
      <alignment horizontal="right"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center" vertical="center" wrapText="1"/>
    </xf>
    <xf numFmtId="176" fontId="12" fillId="3" borderId="16" xfId="0" applyNumberFormat="1" applyFont="1" applyFill="1" applyBorder="1" applyAlignment="1">
      <alignment horizontal="right" vertical="center" wrapText="1"/>
    </xf>
    <xf numFmtId="176" fontId="12" fillId="3" borderId="17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2" borderId="18" xfId="0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right" vertical="center" wrapText="1"/>
    </xf>
    <xf numFmtId="3" fontId="12" fillId="2" borderId="20" xfId="0" applyNumberFormat="1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center" vertical="center" wrapText="1"/>
    </xf>
    <xf numFmtId="3" fontId="12" fillId="3" borderId="22" xfId="0" applyNumberFormat="1" applyFont="1" applyFill="1" applyBorder="1" applyAlignment="1">
      <alignment horizontal="right" vertical="center" wrapText="1"/>
    </xf>
    <xf numFmtId="3" fontId="12" fillId="3" borderId="11" xfId="0" applyNumberFormat="1" applyFont="1" applyFill="1" applyBorder="1" applyAlignment="1">
      <alignment horizontal="right" vertical="center" wrapText="1"/>
    </xf>
    <xf numFmtId="0" fontId="15" fillId="2" borderId="23" xfId="0" applyFont="1" applyFill="1" applyBorder="1" applyAlignment="1">
      <alignment horizontal="center" vertical="center" wrapText="1" shrinkToFit="1"/>
    </xf>
    <xf numFmtId="0" fontId="15" fillId="2" borderId="18" xfId="0" applyFont="1" applyFill="1" applyBorder="1" applyAlignment="1">
      <alignment horizontal="center" vertical="center" wrapText="1" shrinkToFit="1"/>
    </xf>
    <xf numFmtId="0" fontId="12" fillId="2" borderId="19" xfId="0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12" fillId="2" borderId="24" xfId="0" applyFont="1" applyFill="1" applyBorder="1" applyAlignment="1">
      <alignment horizontal="center" vertical="center" wrapText="1"/>
    </xf>
    <xf numFmtId="3" fontId="12" fillId="2" borderId="25" xfId="0" applyNumberFormat="1" applyFont="1" applyFill="1" applyBorder="1" applyAlignment="1">
      <alignment horizontal="right" vertical="center" wrapText="1"/>
    </xf>
    <xf numFmtId="0" fontId="12" fillId="2" borderId="26" xfId="0" applyFont="1" applyFill="1" applyBorder="1" applyAlignment="1">
      <alignment horizontal="center" vertical="center" wrapText="1"/>
    </xf>
    <xf numFmtId="3" fontId="12" fillId="2" borderId="27" xfId="0" applyNumberFormat="1" applyFont="1" applyFill="1" applyBorder="1" applyAlignment="1">
      <alignment horizontal="right" vertical="center" wrapText="1"/>
    </xf>
    <xf numFmtId="3" fontId="12" fillId="2" borderId="28" xfId="0" applyNumberFormat="1" applyFont="1" applyFill="1" applyBorder="1" applyAlignment="1">
      <alignment horizontal="righ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3" fontId="12" fillId="3" borderId="27" xfId="0" applyNumberFormat="1" applyFont="1" applyFill="1" applyBorder="1" applyAlignment="1">
      <alignment horizontal="right" vertical="center" wrapText="1"/>
    </xf>
    <xf numFmtId="0" fontId="12" fillId="3" borderId="32" xfId="0" applyFont="1" applyFill="1" applyBorder="1" applyAlignment="1">
      <alignment horizontal="center" vertical="center" wrapText="1"/>
    </xf>
    <xf numFmtId="176" fontId="12" fillId="3" borderId="33" xfId="0" applyNumberFormat="1" applyFont="1" applyFill="1" applyBorder="1" applyAlignment="1">
      <alignment horizontal="right" vertical="center" wrapText="1"/>
    </xf>
    <xf numFmtId="176" fontId="12" fillId="3" borderId="34" xfId="0" applyNumberFormat="1" applyFont="1" applyFill="1" applyBorder="1" applyAlignment="1">
      <alignment horizontal="right" vertical="center" wrapText="1"/>
    </xf>
    <xf numFmtId="3" fontId="12" fillId="5" borderId="7" xfId="0" applyNumberFormat="1" applyFont="1" applyFill="1" applyBorder="1" applyAlignment="1">
      <alignment horizontal="right" vertical="center" wrapText="1"/>
    </xf>
    <xf numFmtId="3" fontId="12" fillId="5" borderId="12" xfId="0" applyNumberFormat="1" applyFont="1" applyFill="1" applyBorder="1" applyAlignment="1">
      <alignment horizontal="right"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9" xfId="0" applyNumberFormat="1" applyFont="1" applyFill="1" applyBorder="1" applyAlignment="1">
      <alignment horizontal="right" vertical="center" wrapText="1"/>
    </xf>
    <xf numFmtId="3" fontId="12" fillId="5" borderId="10" xfId="0" applyNumberFormat="1" applyFont="1" applyFill="1" applyBorder="1" applyAlignment="1">
      <alignment horizontal="right" vertical="center" wrapText="1"/>
    </xf>
    <xf numFmtId="41" fontId="12" fillId="5" borderId="12" xfId="0" applyNumberFormat="1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center" vertical="center" shrinkToFit="1"/>
    </xf>
    <xf numFmtId="0" fontId="0" fillId="0" borderId="0" xfId="0" quotePrefix="1"/>
    <xf numFmtId="0" fontId="0" fillId="0" borderId="36" xfId="0" applyBorder="1"/>
    <xf numFmtId="3" fontId="12" fillId="2" borderId="37" xfId="0" applyNumberFormat="1" applyFont="1" applyFill="1" applyBorder="1" applyAlignment="1">
      <alignment horizontal="right" vertical="center" wrapText="1"/>
    </xf>
    <xf numFmtId="3" fontId="12" fillId="5" borderId="37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2" fillId="5" borderId="38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8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28" fillId="6" borderId="55" xfId="0" applyFont="1" applyFill="1" applyBorder="1" applyAlignment="1">
      <alignment horizontal="center" vertical="center" wrapText="1"/>
    </xf>
    <xf numFmtId="0" fontId="28" fillId="6" borderId="59" xfId="0" applyFont="1" applyFill="1" applyBorder="1" applyAlignment="1">
      <alignment horizontal="center" vertical="center" wrapText="1"/>
    </xf>
    <xf numFmtId="0" fontId="28" fillId="6" borderId="62" xfId="0" applyFont="1" applyFill="1" applyBorder="1" applyAlignment="1">
      <alignment horizontal="center" vertical="center" wrapText="1"/>
    </xf>
    <xf numFmtId="0" fontId="28" fillId="6" borderId="63" xfId="0" applyFont="1" applyFill="1" applyBorder="1" applyAlignment="1">
      <alignment horizontal="center" vertical="center" wrapText="1"/>
    </xf>
    <xf numFmtId="0" fontId="28" fillId="10" borderId="64" xfId="0" applyFont="1" applyFill="1" applyBorder="1" applyAlignment="1">
      <alignment horizontal="center" vertical="center" wrapText="1"/>
    </xf>
    <xf numFmtId="0" fontId="28" fillId="10" borderId="63" xfId="0" applyFont="1" applyFill="1" applyBorder="1" applyAlignment="1">
      <alignment horizontal="center" vertical="center" wrapText="1"/>
    </xf>
    <xf numFmtId="3" fontId="16" fillId="9" borderId="35" xfId="0" applyNumberFormat="1" applyFont="1" applyFill="1" applyBorder="1" applyAlignment="1">
      <alignment vertical="center"/>
    </xf>
    <xf numFmtId="3" fontId="16" fillId="6" borderId="65" xfId="0" applyNumberFormat="1" applyFont="1" applyFill="1" applyBorder="1" applyAlignment="1">
      <alignment vertical="center"/>
    </xf>
    <xf numFmtId="3" fontId="16" fillId="6" borderId="67" xfId="0" applyNumberFormat="1" applyFont="1" applyFill="1" applyBorder="1" applyAlignment="1">
      <alignment vertical="center"/>
    </xf>
    <xf numFmtId="0" fontId="28" fillId="8" borderId="69" xfId="0" applyFont="1" applyFill="1" applyBorder="1" applyAlignment="1">
      <alignment horizontal="center" vertical="center" wrapText="1"/>
    </xf>
    <xf numFmtId="0" fontId="28" fillId="8" borderId="57" xfId="0" applyFont="1" applyFill="1" applyBorder="1" applyAlignment="1">
      <alignment horizontal="center" vertical="center" wrapText="1"/>
    </xf>
    <xf numFmtId="0" fontId="29" fillId="7" borderId="57" xfId="0" applyFont="1" applyFill="1" applyBorder="1" applyAlignment="1">
      <alignment horizontal="center" vertical="center" wrapText="1"/>
    </xf>
    <xf numFmtId="3" fontId="16" fillId="8" borderId="53" xfId="0" applyNumberFormat="1" applyFont="1" applyFill="1" applyBorder="1" applyAlignment="1">
      <alignment vertical="center"/>
    </xf>
    <xf numFmtId="3" fontId="16" fillId="8" borderId="55" xfId="0" applyNumberFormat="1" applyFont="1" applyFill="1" applyBorder="1" applyAlignment="1">
      <alignment vertical="center"/>
    </xf>
    <xf numFmtId="3" fontId="16" fillId="7" borderId="53" xfId="0" applyNumberFormat="1" applyFont="1" applyFill="1" applyBorder="1" applyAlignment="1">
      <alignment vertical="center"/>
    </xf>
    <xf numFmtId="3" fontId="16" fillId="7" borderId="55" xfId="0" applyNumberFormat="1" applyFont="1" applyFill="1" applyBorder="1" applyAlignment="1">
      <alignment vertical="center"/>
    </xf>
    <xf numFmtId="3" fontId="16" fillId="9" borderId="41" xfId="0" applyNumberFormat="1" applyFont="1" applyFill="1" applyBorder="1" applyAlignment="1">
      <alignment vertical="center"/>
    </xf>
    <xf numFmtId="0" fontId="28" fillId="8" borderId="63" xfId="0" applyFont="1" applyFill="1" applyBorder="1" applyAlignment="1">
      <alignment horizontal="center" vertical="center" wrapText="1"/>
    </xf>
    <xf numFmtId="3" fontId="16" fillId="8" borderId="54" xfId="0" applyNumberFormat="1" applyFont="1" applyFill="1" applyBorder="1" applyAlignment="1">
      <alignment vertical="center"/>
    </xf>
    <xf numFmtId="3" fontId="16" fillId="8" borderId="7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8" fillId="6" borderId="72" xfId="0" applyFont="1" applyFill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wrapText="1"/>
    </xf>
    <xf numFmtId="0" fontId="28" fillId="6" borderId="70" xfId="0" applyFont="1" applyFill="1" applyBorder="1" applyAlignment="1">
      <alignment horizontal="center" vertical="center" wrapText="1"/>
    </xf>
    <xf numFmtId="3" fontId="16" fillId="6" borderId="74" xfId="0" applyNumberFormat="1" applyFont="1" applyFill="1" applyBorder="1" applyAlignment="1">
      <alignment vertical="center"/>
    </xf>
    <xf numFmtId="3" fontId="16" fillId="6" borderId="75" xfId="0" applyNumberFormat="1" applyFont="1" applyFill="1" applyBorder="1" applyAlignment="1">
      <alignment vertical="center"/>
    </xf>
    <xf numFmtId="0" fontId="5" fillId="7" borderId="55" xfId="0" applyFont="1" applyFill="1" applyBorder="1" applyAlignment="1">
      <alignment horizontal="center" vertical="center" wrapText="1"/>
    </xf>
    <xf numFmtId="3" fontId="17" fillId="13" borderId="55" xfId="0" applyNumberFormat="1" applyFont="1" applyFill="1" applyBorder="1" applyAlignment="1">
      <alignment horizontal="center" vertical="center"/>
    </xf>
    <xf numFmtId="3" fontId="16" fillId="13" borderId="53" xfId="0" applyNumberFormat="1" applyFont="1" applyFill="1" applyBorder="1" applyAlignment="1">
      <alignment vertical="center"/>
    </xf>
    <xf numFmtId="3" fontId="16" fillId="13" borderId="55" xfId="0" applyNumberFormat="1" applyFont="1" applyFill="1" applyBorder="1" applyAlignment="1">
      <alignment vertical="center"/>
    </xf>
    <xf numFmtId="3" fontId="17" fillId="2" borderId="53" xfId="0" applyNumberFormat="1" applyFont="1" applyFill="1" applyBorder="1" applyAlignment="1">
      <alignment vertical="center"/>
    </xf>
    <xf numFmtId="3" fontId="17" fillId="2" borderId="55" xfId="0" applyNumberFormat="1" applyFont="1" applyFill="1" applyBorder="1" applyAlignment="1">
      <alignment vertical="center"/>
    </xf>
    <xf numFmtId="3" fontId="17" fillId="7" borderId="53" xfId="0" applyNumberFormat="1" applyFont="1" applyFill="1" applyBorder="1" applyAlignment="1">
      <alignment vertical="center"/>
    </xf>
    <xf numFmtId="3" fontId="17" fillId="7" borderId="55" xfId="0" applyNumberFormat="1" applyFont="1" applyFill="1" applyBorder="1" applyAlignment="1">
      <alignment vertical="center"/>
    </xf>
    <xf numFmtId="3" fontId="17" fillId="8" borderId="54" xfId="0" applyNumberFormat="1" applyFont="1" applyFill="1" applyBorder="1" applyAlignment="1">
      <alignment vertical="center"/>
    </xf>
    <xf numFmtId="3" fontId="17" fillId="8" borderId="70" xfId="0" applyNumberFormat="1" applyFont="1" applyFill="1" applyBorder="1" applyAlignment="1">
      <alignment vertical="center"/>
    </xf>
    <xf numFmtId="3" fontId="17" fillId="8" borderId="53" xfId="0" applyNumberFormat="1" applyFont="1" applyFill="1" applyBorder="1" applyAlignment="1">
      <alignment vertical="center"/>
    </xf>
    <xf numFmtId="3" fontId="17" fillId="8" borderId="55" xfId="0" applyNumberFormat="1" applyFont="1" applyFill="1" applyBorder="1" applyAlignment="1">
      <alignment vertical="center"/>
    </xf>
    <xf numFmtId="3" fontId="17" fillId="13" borderId="53" xfId="0" applyNumberFormat="1" applyFont="1" applyFill="1" applyBorder="1" applyAlignment="1">
      <alignment vertical="center"/>
    </xf>
    <xf numFmtId="3" fontId="17" fillId="13" borderId="55" xfId="0" applyNumberFormat="1" applyFont="1" applyFill="1" applyBorder="1" applyAlignment="1">
      <alignment vertical="center"/>
    </xf>
    <xf numFmtId="0" fontId="29" fillId="6" borderId="62" xfId="0" applyFont="1" applyFill="1" applyBorder="1" applyAlignment="1">
      <alignment horizontal="center" vertical="center" wrapText="1"/>
    </xf>
    <xf numFmtId="0" fontId="29" fillId="6" borderId="72" xfId="0" applyFont="1" applyFill="1" applyBorder="1" applyAlignment="1">
      <alignment horizontal="center" vertical="center" wrapText="1"/>
    </xf>
    <xf numFmtId="0" fontId="29" fillId="10" borderId="7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9" fillId="4" borderId="79" xfId="0" applyFont="1" applyFill="1" applyBorder="1" applyAlignment="1">
      <alignment horizontal="center" vertical="center"/>
    </xf>
    <xf numFmtId="0" fontId="28" fillId="6" borderId="81" xfId="0" applyFont="1" applyFill="1" applyBorder="1" applyAlignment="1">
      <alignment horizontal="center" vertical="center" wrapText="1"/>
    </xf>
    <xf numFmtId="0" fontId="28" fillId="6" borderId="82" xfId="0" applyFont="1" applyFill="1" applyBorder="1" applyAlignment="1">
      <alignment horizontal="center" vertical="center" wrapText="1"/>
    </xf>
    <xf numFmtId="3" fontId="16" fillId="3" borderId="83" xfId="0" applyNumberFormat="1" applyFont="1" applyFill="1" applyBorder="1" applyAlignment="1">
      <alignment vertical="center"/>
    </xf>
    <xf numFmtId="177" fontId="16" fillId="3" borderId="83" xfId="1" applyNumberFormat="1" applyFont="1" applyFill="1" applyBorder="1" applyAlignment="1">
      <alignment vertical="center"/>
    </xf>
    <xf numFmtId="177" fontId="16" fillId="3" borderId="85" xfId="1" applyNumberFormat="1" applyFont="1" applyFill="1" applyBorder="1" applyAlignment="1">
      <alignment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3" fontId="17" fillId="2" borderId="57" xfId="0" applyNumberFormat="1" applyFont="1" applyFill="1" applyBorder="1" applyAlignment="1">
      <alignment vertical="center"/>
    </xf>
    <xf numFmtId="0" fontId="26" fillId="12" borderId="91" xfId="0" applyFont="1" applyFill="1" applyBorder="1" applyAlignment="1">
      <alignment horizontal="center" vertical="center" wrapText="1"/>
    </xf>
    <xf numFmtId="0" fontId="25" fillId="8" borderId="88" xfId="0" applyFont="1" applyFill="1" applyBorder="1" applyAlignment="1">
      <alignment horizontal="center" vertical="center" wrapText="1"/>
    </xf>
    <xf numFmtId="0" fontId="26" fillId="7" borderId="93" xfId="0" applyFont="1" applyFill="1" applyBorder="1" applyAlignment="1">
      <alignment horizontal="center" vertical="center" wrapText="1"/>
    </xf>
    <xf numFmtId="178" fontId="28" fillId="6" borderId="59" xfId="0" applyNumberFormat="1" applyFont="1" applyFill="1" applyBorder="1" applyAlignment="1">
      <alignment horizontal="right" vertical="center" wrapText="1"/>
    </xf>
    <xf numFmtId="178" fontId="28" fillId="6" borderId="55" xfId="0" applyNumberFormat="1" applyFont="1" applyFill="1" applyBorder="1" applyAlignment="1">
      <alignment horizontal="right" vertical="center" wrapText="1"/>
    </xf>
    <xf numFmtId="178" fontId="16" fillId="6" borderId="65" xfId="0" applyNumberFormat="1" applyFont="1" applyFill="1" applyBorder="1" applyAlignment="1">
      <alignment horizontal="right" vertical="center"/>
    </xf>
    <xf numFmtId="178" fontId="16" fillId="6" borderId="67" xfId="0" applyNumberFormat="1" applyFont="1" applyFill="1" applyBorder="1" applyAlignment="1">
      <alignment horizontal="right" vertical="center"/>
    </xf>
    <xf numFmtId="178" fontId="28" fillId="6" borderId="57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Alignment="1">
      <alignment horizontal="center" vertical="center"/>
    </xf>
    <xf numFmtId="178" fontId="27" fillId="0" borderId="0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16" fillId="2" borderId="55" xfId="0" applyNumberFormat="1" applyFont="1" applyFill="1" applyBorder="1" applyAlignment="1">
      <alignment vertical="center"/>
    </xf>
    <xf numFmtId="178" fontId="8" fillId="0" borderId="0" xfId="0" applyNumberFormat="1" applyFont="1" applyBorder="1" applyAlignment="1">
      <alignment horizontal="left" vertical="center" wrapText="1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Fill="1" applyAlignment="1">
      <alignment vertical="center"/>
    </xf>
    <xf numFmtId="178" fontId="16" fillId="2" borderId="71" xfId="0" applyNumberFormat="1" applyFont="1" applyFill="1" applyBorder="1" applyAlignment="1">
      <alignment vertical="center"/>
    </xf>
    <xf numFmtId="3" fontId="17" fillId="2" borderId="12" xfId="0" applyNumberFormat="1" applyFont="1" applyFill="1" applyBorder="1" applyAlignment="1">
      <alignment vertical="center"/>
    </xf>
    <xf numFmtId="3" fontId="17" fillId="3" borderId="98" xfId="0" applyNumberFormat="1" applyFont="1" applyFill="1" applyBorder="1" applyAlignment="1">
      <alignment vertical="center"/>
    </xf>
    <xf numFmtId="0" fontId="12" fillId="2" borderId="100" xfId="0" applyFont="1" applyFill="1" applyBorder="1" applyAlignment="1">
      <alignment horizontal="center" vertical="center" wrapText="1"/>
    </xf>
    <xf numFmtId="3" fontId="12" fillId="2" borderId="101" xfId="0" applyNumberFormat="1" applyFont="1" applyFill="1" applyBorder="1" applyAlignment="1">
      <alignment horizontal="right" vertical="center" wrapText="1"/>
    </xf>
    <xf numFmtId="3" fontId="12" fillId="5" borderId="102" xfId="0" applyNumberFormat="1" applyFont="1" applyFill="1" applyBorder="1" applyAlignment="1">
      <alignment horizontal="right" vertical="center" wrapText="1"/>
    </xf>
    <xf numFmtId="3" fontId="12" fillId="2" borderId="102" xfId="0" applyNumberFormat="1" applyFont="1" applyFill="1" applyBorder="1" applyAlignment="1">
      <alignment horizontal="right" vertical="center" wrapText="1"/>
    </xf>
    <xf numFmtId="3" fontId="12" fillId="5" borderId="103" xfId="0" applyNumberFormat="1" applyFont="1" applyFill="1" applyBorder="1" applyAlignment="1">
      <alignment horizontal="right" vertical="center" wrapText="1"/>
    </xf>
    <xf numFmtId="3" fontId="12" fillId="2" borderId="104" xfId="0" applyNumberFormat="1" applyFont="1" applyFill="1" applyBorder="1" applyAlignment="1">
      <alignment horizontal="right" vertical="center" wrapText="1"/>
    </xf>
    <xf numFmtId="3" fontId="12" fillId="2" borderId="105" xfId="0" applyNumberFormat="1" applyFont="1" applyFill="1" applyBorder="1" applyAlignment="1">
      <alignment horizontal="right" vertical="center" wrapText="1"/>
    </xf>
    <xf numFmtId="0" fontId="12" fillId="2" borderId="106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right" vertical="center" wrapText="1"/>
    </xf>
    <xf numFmtId="3" fontId="12" fillId="3" borderId="107" xfId="0" applyNumberFormat="1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center" vertical="center" wrapText="1"/>
    </xf>
    <xf numFmtId="41" fontId="12" fillId="2" borderId="12" xfId="0" applyNumberFormat="1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center" vertical="center" wrapText="1"/>
    </xf>
    <xf numFmtId="178" fontId="8" fillId="6" borderId="12" xfId="0" applyNumberFormat="1" applyFont="1" applyFill="1" applyBorder="1" applyAlignment="1">
      <alignment horizontal="right" vertical="center"/>
    </xf>
    <xf numFmtId="178" fontId="16" fillId="3" borderId="94" xfId="1" applyNumberFormat="1" applyFont="1" applyFill="1" applyBorder="1" applyAlignment="1">
      <alignment horizontal="right" vertical="center"/>
    </xf>
    <xf numFmtId="178" fontId="16" fillId="3" borderId="95" xfId="1" applyNumberFormat="1" applyFont="1" applyFill="1" applyBorder="1" applyAlignment="1">
      <alignment horizontal="right" vertical="center"/>
    </xf>
    <xf numFmtId="0" fontId="25" fillId="8" borderId="87" xfId="0" applyFont="1" applyFill="1" applyBorder="1" applyAlignment="1">
      <alignment horizontal="center" vertical="center" wrapText="1"/>
    </xf>
    <xf numFmtId="178" fontId="8" fillId="6" borderId="92" xfId="0" applyNumberFormat="1" applyFont="1" applyFill="1" applyBorder="1" applyAlignment="1">
      <alignment horizontal="right" vertical="center"/>
    </xf>
    <xf numFmtId="178" fontId="16" fillId="6" borderId="66" xfId="0" applyNumberFormat="1" applyFont="1" applyFill="1" applyBorder="1" applyAlignment="1">
      <alignment horizontal="right" vertical="center"/>
    </xf>
    <xf numFmtId="178" fontId="16" fillId="6" borderId="68" xfId="0" applyNumberFormat="1" applyFont="1" applyFill="1" applyBorder="1" applyAlignment="1">
      <alignment horizontal="right" vertical="center"/>
    </xf>
    <xf numFmtId="178" fontId="28" fillId="7" borderId="59" xfId="0" applyNumberFormat="1" applyFont="1" applyFill="1" applyBorder="1" applyAlignment="1">
      <alignment horizontal="right" vertical="center" wrapText="1"/>
    </xf>
    <xf numFmtId="178" fontId="28" fillId="7" borderId="55" xfId="0" applyNumberFormat="1" applyFont="1" applyFill="1" applyBorder="1" applyAlignment="1">
      <alignment horizontal="right" vertical="center" wrapText="1"/>
    </xf>
    <xf numFmtId="178" fontId="16" fillId="7" borderId="66" xfId="0" applyNumberFormat="1" applyFont="1" applyFill="1" applyBorder="1" applyAlignment="1">
      <alignment horizontal="right" vertical="center"/>
    </xf>
    <xf numFmtId="178" fontId="16" fillId="7" borderId="68" xfId="0" applyNumberFormat="1" applyFont="1" applyFill="1" applyBorder="1" applyAlignment="1">
      <alignment horizontal="right" vertical="center"/>
    </xf>
    <xf numFmtId="0" fontId="5" fillId="7" borderId="70" xfId="0" applyFont="1" applyFill="1" applyBorder="1" applyAlignment="1">
      <alignment horizontal="center" vertical="center" wrapText="1"/>
    </xf>
    <xf numFmtId="0" fontId="5" fillId="8" borderId="108" xfId="0" applyFont="1" applyFill="1" applyBorder="1" applyAlignment="1">
      <alignment horizontal="center" vertical="center" wrapText="1"/>
    </xf>
    <xf numFmtId="178" fontId="28" fillId="10" borderId="60" xfId="0" applyNumberFormat="1" applyFont="1" applyFill="1" applyBorder="1" applyAlignment="1">
      <alignment horizontal="right" vertical="center" wrapText="1"/>
    </xf>
    <xf numFmtId="178" fontId="28" fillId="10" borderId="61" xfId="0" applyNumberFormat="1" applyFont="1" applyFill="1" applyBorder="1" applyAlignment="1">
      <alignment horizontal="right" vertical="center" wrapText="1"/>
    </xf>
    <xf numFmtId="178" fontId="28" fillId="10" borderId="76" xfId="0" applyNumberFormat="1" applyFont="1" applyFill="1" applyBorder="1" applyAlignment="1">
      <alignment horizontal="right" vertical="center" wrapText="1"/>
    </xf>
    <xf numFmtId="0" fontId="21" fillId="4" borderId="110" xfId="0" applyFont="1" applyFill="1" applyBorder="1" applyAlignment="1">
      <alignment horizontal="center" vertical="center"/>
    </xf>
    <xf numFmtId="0" fontId="21" fillId="4" borderId="111" xfId="0" applyFont="1" applyFill="1" applyBorder="1" applyAlignment="1">
      <alignment horizontal="center" vertical="center"/>
    </xf>
    <xf numFmtId="3" fontId="23" fillId="9" borderId="118" xfId="0" applyNumberFormat="1" applyFont="1" applyFill="1" applyBorder="1" applyAlignment="1">
      <alignment horizontal="center" vertical="center"/>
    </xf>
    <xf numFmtId="3" fontId="17" fillId="9" borderId="119" xfId="0" applyNumberFormat="1" applyFont="1" applyFill="1" applyBorder="1" applyAlignment="1">
      <alignment vertical="center"/>
    </xf>
    <xf numFmtId="3" fontId="17" fillId="9" borderId="118" xfId="0" applyNumberFormat="1" applyFont="1" applyFill="1" applyBorder="1" applyAlignment="1">
      <alignment vertical="center"/>
    </xf>
    <xf numFmtId="0" fontId="21" fillId="4" borderId="122" xfId="0" applyFont="1" applyFill="1" applyBorder="1" applyAlignment="1">
      <alignment horizontal="center" vertical="center"/>
    </xf>
    <xf numFmtId="0" fontId="21" fillId="4" borderId="80" xfId="0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vertical="center"/>
    </xf>
    <xf numFmtId="178" fontId="28" fillId="10" borderId="56" xfId="0" applyNumberFormat="1" applyFont="1" applyFill="1" applyBorder="1" applyAlignment="1">
      <alignment horizontal="right" vertical="center" wrapText="1"/>
    </xf>
    <xf numFmtId="178" fontId="16" fillId="10" borderId="56" xfId="0" applyNumberFormat="1" applyFont="1" applyFill="1" applyBorder="1" applyAlignment="1">
      <alignment horizontal="right" vertical="center"/>
    </xf>
    <xf numFmtId="178" fontId="16" fillId="10" borderId="58" xfId="0" applyNumberFormat="1" applyFont="1" applyFill="1" applyBorder="1" applyAlignment="1">
      <alignment horizontal="right" vertical="center"/>
    </xf>
    <xf numFmtId="178" fontId="28" fillId="10" borderId="57" xfId="0" applyNumberFormat="1" applyFont="1" applyFill="1" applyBorder="1" applyAlignment="1">
      <alignment horizontal="right" vertical="center" wrapText="1"/>
    </xf>
    <xf numFmtId="178" fontId="16" fillId="10" borderId="57" xfId="0" applyNumberFormat="1" applyFont="1" applyFill="1" applyBorder="1" applyAlignment="1">
      <alignment horizontal="right" vertical="center"/>
    </xf>
    <xf numFmtId="178" fontId="16" fillId="10" borderId="55" xfId="0" applyNumberFormat="1" applyFont="1" applyFill="1" applyBorder="1" applyAlignment="1">
      <alignment horizontal="right" vertical="center"/>
    </xf>
    <xf numFmtId="178" fontId="28" fillId="10" borderId="77" xfId="0" applyNumberFormat="1" applyFont="1" applyFill="1" applyBorder="1" applyAlignment="1">
      <alignment horizontal="right" vertical="center" wrapText="1"/>
    </xf>
    <xf numFmtId="178" fontId="16" fillId="10" borderId="77" xfId="0" applyNumberFormat="1" applyFont="1" applyFill="1" applyBorder="1" applyAlignment="1">
      <alignment horizontal="right" vertical="center"/>
    </xf>
    <xf numFmtId="178" fontId="16" fillId="10" borderId="71" xfId="0" applyNumberFormat="1" applyFont="1" applyFill="1" applyBorder="1" applyAlignment="1">
      <alignment horizontal="right" vertical="center"/>
    </xf>
    <xf numFmtId="3" fontId="17" fillId="0" borderId="55" xfId="0" applyNumberFormat="1" applyFont="1" applyFill="1" applyBorder="1" applyAlignment="1">
      <alignment vertical="center"/>
    </xf>
    <xf numFmtId="178" fontId="28" fillId="0" borderId="55" xfId="0" applyNumberFormat="1" applyFont="1" applyFill="1" applyBorder="1" applyAlignment="1">
      <alignment horizontal="right" vertical="center" wrapText="1"/>
    </xf>
    <xf numFmtId="178" fontId="28" fillId="0" borderId="59" xfId="0" applyNumberFormat="1" applyFont="1" applyFill="1" applyBorder="1" applyAlignment="1">
      <alignment horizontal="right" vertical="center" wrapText="1"/>
    </xf>
    <xf numFmtId="178" fontId="8" fillId="0" borderId="12" xfId="0" applyNumberFormat="1" applyFont="1" applyFill="1" applyBorder="1" applyAlignment="1">
      <alignment horizontal="right" vertical="center"/>
    </xf>
    <xf numFmtId="3" fontId="16" fillId="0" borderId="5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1" fillId="4" borderId="125" xfId="0" applyFont="1" applyFill="1" applyBorder="1" applyAlignment="1">
      <alignment horizontal="center" vertical="center"/>
    </xf>
    <xf numFmtId="0" fontId="21" fillId="4" borderId="126" xfId="0" applyFont="1" applyFill="1" applyBorder="1" applyAlignment="1">
      <alignment horizontal="center" vertical="center"/>
    </xf>
    <xf numFmtId="0" fontId="21" fillId="4" borderId="127" xfId="0" applyFont="1" applyFill="1" applyBorder="1" applyAlignment="1">
      <alignment horizontal="center" vertical="center"/>
    </xf>
    <xf numFmtId="178" fontId="28" fillId="6" borderId="130" xfId="0" applyNumberFormat="1" applyFont="1" applyFill="1" applyBorder="1" applyAlignment="1">
      <alignment horizontal="right" vertical="center" wrapText="1"/>
    </xf>
    <xf numFmtId="178" fontId="28" fillId="10" borderId="133" xfId="0" applyNumberFormat="1" applyFont="1" applyFill="1" applyBorder="1" applyAlignment="1">
      <alignment horizontal="right" vertical="center" wrapText="1"/>
    </xf>
    <xf numFmtId="178" fontId="28" fillId="10" borderId="82" xfId="0" applyNumberFormat="1" applyFont="1" applyFill="1" applyBorder="1" applyAlignment="1">
      <alignment horizontal="right" vertical="center" wrapText="1"/>
    </xf>
    <xf numFmtId="178" fontId="28" fillId="10" borderId="134" xfId="0" applyNumberFormat="1" applyFont="1" applyFill="1" applyBorder="1" applyAlignment="1">
      <alignment horizontal="right" vertical="center" wrapText="1"/>
    </xf>
    <xf numFmtId="0" fontId="29" fillId="11" borderId="135" xfId="0" applyFont="1" applyFill="1" applyBorder="1" applyAlignment="1">
      <alignment horizontal="center" vertical="center" wrapText="1"/>
    </xf>
    <xf numFmtId="178" fontId="28" fillId="11" borderId="136" xfId="0" applyNumberFormat="1" applyFont="1" applyFill="1" applyBorder="1" applyAlignment="1">
      <alignment horizontal="right" vertical="center" wrapText="1"/>
    </xf>
    <xf numFmtId="178" fontId="28" fillId="11" borderId="120" xfId="0" applyNumberFormat="1" applyFont="1" applyFill="1" applyBorder="1" applyAlignment="1">
      <alignment horizontal="right" vertical="center" wrapText="1"/>
    </xf>
    <xf numFmtId="178" fontId="16" fillId="11" borderId="120" xfId="0" applyNumberFormat="1" applyFont="1" applyFill="1" applyBorder="1" applyAlignment="1">
      <alignment horizontal="right" vertical="center"/>
    </xf>
    <xf numFmtId="178" fontId="16" fillId="11" borderId="118" xfId="0" applyNumberFormat="1" applyFont="1" applyFill="1" applyBorder="1" applyAlignment="1">
      <alignment horizontal="right" vertical="center"/>
    </xf>
    <xf numFmtId="178" fontId="28" fillId="11" borderId="121" xfId="0" applyNumberFormat="1" applyFont="1" applyFill="1" applyBorder="1" applyAlignment="1">
      <alignment horizontal="right" vertical="center" wrapText="1"/>
    </xf>
    <xf numFmtId="0" fontId="21" fillId="4" borderId="96" xfId="0" applyFont="1" applyFill="1" applyBorder="1" applyAlignment="1">
      <alignment horizontal="center" vertical="center"/>
    </xf>
    <xf numFmtId="178" fontId="16" fillId="2" borderId="70" xfId="0" applyNumberFormat="1" applyFont="1" applyFill="1" applyBorder="1" applyAlignment="1">
      <alignment vertical="center"/>
    </xf>
    <xf numFmtId="178" fontId="16" fillId="0" borderId="70" xfId="0" applyNumberFormat="1" applyFont="1" applyFill="1" applyBorder="1" applyAlignment="1">
      <alignment vertical="center"/>
    </xf>
    <xf numFmtId="178" fontId="28" fillId="6" borderId="137" xfId="0" applyNumberFormat="1" applyFont="1" applyFill="1" applyBorder="1" applyAlignment="1">
      <alignment horizontal="right" vertical="center" wrapText="1"/>
    </xf>
    <xf numFmtId="178" fontId="28" fillId="6" borderId="138" xfId="0" applyNumberFormat="1" applyFont="1" applyFill="1" applyBorder="1" applyAlignment="1">
      <alignment horizontal="right" vertical="center" wrapText="1"/>
    </xf>
    <xf numFmtId="178" fontId="28" fillId="0" borderId="138" xfId="0" applyNumberFormat="1" applyFont="1" applyFill="1" applyBorder="1" applyAlignment="1">
      <alignment horizontal="right" vertical="center" wrapText="1"/>
    </xf>
    <xf numFmtId="178" fontId="28" fillId="6" borderId="139" xfId="0" applyNumberFormat="1" applyFont="1" applyFill="1" applyBorder="1" applyAlignment="1">
      <alignment horizontal="right" vertical="center" wrapText="1"/>
    </xf>
    <xf numFmtId="178" fontId="17" fillId="3" borderId="94" xfId="0" applyNumberFormat="1" applyFont="1" applyFill="1" applyBorder="1" applyAlignment="1">
      <alignment horizontal="right" vertical="center"/>
    </xf>
    <xf numFmtId="0" fontId="9" fillId="4" borderId="140" xfId="0" applyFont="1" applyFill="1" applyBorder="1" applyAlignment="1">
      <alignment horizontal="center" vertical="center"/>
    </xf>
    <xf numFmtId="0" fontId="9" fillId="4" borderId="141" xfId="0" applyFont="1" applyFill="1" applyBorder="1" applyAlignment="1">
      <alignment horizontal="center" vertical="center"/>
    </xf>
    <xf numFmtId="0" fontId="9" fillId="4" borderId="142" xfId="0" applyFont="1" applyFill="1" applyBorder="1" applyAlignment="1">
      <alignment horizontal="center" vertical="center"/>
    </xf>
    <xf numFmtId="178" fontId="28" fillId="6" borderId="82" xfId="0" applyNumberFormat="1" applyFont="1" applyFill="1" applyBorder="1" applyAlignment="1">
      <alignment horizontal="right" vertical="center" wrapText="1"/>
    </xf>
    <xf numFmtId="178" fontId="28" fillId="7" borderId="82" xfId="0" applyNumberFormat="1" applyFont="1" applyFill="1" applyBorder="1" applyAlignment="1">
      <alignment horizontal="right" vertical="center" wrapText="1"/>
    </xf>
    <xf numFmtId="0" fontId="5" fillId="7" borderId="118" xfId="0" applyFont="1" applyFill="1" applyBorder="1" applyAlignment="1">
      <alignment horizontal="center" vertical="center" wrapText="1"/>
    </xf>
    <xf numFmtId="178" fontId="28" fillId="7" borderId="90" xfId="0" applyNumberFormat="1" applyFont="1" applyFill="1" applyBorder="1" applyAlignment="1">
      <alignment horizontal="right" vertical="center" wrapText="1"/>
    </xf>
    <xf numFmtId="178" fontId="28" fillId="7" borderId="118" xfId="0" applyNumberFormat="1" applyFont="1" applyFill="1" applyBorder="1" applyAlignment="1">
      <alignment horizontal="right" vertical="center" wrapText="1"/>
    </xf>
    <xf numFmtId="178" fontId="16" fillId="7" borderId="84" xfId="0" applyNumberFormat="1" applyFont="1" applyFill="1" applyBorder="1" applyAlignment="1">
      <alignment horizontal="right" vertical="center"/>
    </xf>
    <xf numFmtId="178" fontId="16" fillId="7" borderId="83" xfId="0" applyNumberFormat="1" applyFont="1" applyFill="1" applyBorder="1" applyAlignment="1">
      <alignment horizontal="right" vertical="center"/>
    </xf>
    <xf numFmtId="178" fontId="28" fillId="7" borderId="121" xfId="0" applyNumberFormat="1" applyFont="1" applyFill="1" applyBorder="1" applyAlignment="1">
      <alignment horizontal="right" vertical="center" wrapText="1"/>
    </xf>
    <xf numFmtId="0" fontId="26" fillId="12" borderId="145" xfId="0" applyFont="1" applyFill="1" applyBorder="1" applyAlignment="1">
      <alignment horizontal="center" vertical="center" wrapText="1"/>
    </xf>
    <xf numFmtId="0" fontId="25" fillId="8" borderId="129" xfId="0" applyFont="1" applyFill="1" applyBorder="1" applyAlignment="1">
      <alignment horizontal="center" vertical="center" wrapText="1"/>
    </xf>
    <xf numFmtId="3" fontId="16" fillId="9" borderId="92" xfId="0" applyNumberFormat="1" applyFont="1" applyFill="1" applyBorder="1" applyAlignment="1">
      <alignment vertical="center"/>
    </xf>
    <xf numFmtId="0" fontId="25" fillId="8" borderId="146" xfId="0" applyFont="1" applyFill="1" applyBorder="1" applyAlignment="1">
      <alignment horizontal="center" vertical="center" wrapText="1"/>
    </xf>
    <xf numFmtId="0" fontId="25" fillId="8" borderId="144" xfId="0" applyFont="1" applyFill="1" applyBorder="1" applyAlignment="1">
      <alignment horizontal="center" vertical="center" wrapText="1"/>
    </xf>
    <xf numFmtId="3" fontId="16" fillId="9" borderId="147" xfId="0" applyNumberFormat="1" applyFont="1" applyFill="1" applyBorder="1" applyAlignment="1">
      <alignment vertical="center"/>
    </xf>
    <xf numFmtId="3" fontId="16" fillId="9" borderId="148" xfId="0" applyNumberFormat="1" applyFont="1" applyFill="1" applyBorder="1" applyAlignment="1">
      <alignment vertical="center"/>
    </xf>
    <xf numFmtId="3" fontId="16" fillId="9" borderId="149" xfId="0" applyNumberFormat="1" applyFont="1" applyFill="1" applyBorder="1" applyAlignment="1">
      <alignment vertical="center"/>
    </xf>
    <xf numFmtId="178" fontId="8" fillId="0" borderId="92" xfId="0" applyNumberFormat="1" applyFont="1" applyFill="1" applyBorder="1" applyAlignment="1">
      <alignment horizontal="right" vertical="center"/>
    </xf>
    <xf numFmtId="0" fontId="26" fillId="12" borderId="150" xfId="0" applyFont="1" applyFill="1" applyBorder="1" applyAlignment="1">
      <alignment horizontal="center" vertical="center" wrapText="1"/>
    </xf>
    <xf numFmtId="0" fontId="26" fillId="8" borderId="129" xfId="0" applyFont="1" applyFill="1" applyBorder="1" applyAlignment="1">
      <alignment horizontal="center" vertical="center" wrapText="1"/>
    </xf>
    <xf numFmtId="178" fontId="16" fillId="3" borderId="83" xfId="1" applyNumberFormat="1" applyFont="1" applyFill="1" applyBorder="1" applyAlignment="1">
      <alignment horizontal="right" vertical="center"/>
    </xf>
    <xf numFmtId="178" fontId="16" fillId="3" borderId="85" xfId="1" applyNumberFormat="1" applyFont="1" applyFill="1" applyBorder="1" applyAlignment="1">
      <alignment horizontal="right" vertical="center"/>
    </xf>
    <xf numFmtId="178" fontId="17" fillId="3" borderId="83" xfId="0" applyNumberFormat="1" applyFont="1" applyFill="1" applyBorder="1" applyAlignment="1">
      <alignment horizontal="right" vertical="center"/>
    </xf>
    <xf numFmtId="0" fontId="21" fillId="4" borderId="140" xfId="0" applyFont="1" applyFill="1" applyBorder="1" applyAlignment="1">
      <alignment horizontal="center" vertical="center"/>
    </xf>
    <xf numFmtId="178" fontId="16" fillId="2" borderId="81" xfId="0" applyNumberFormat="1" applyFont="1" applyFill="1" applyBorder="1" applyAlignment="1">
      <alignment vertical="center"/>
    </xf>
    <xf numFmtId="178" fontId="16" fillId="2" borderId="82" xfId="0" applyNumberFormat="1" applyFont="1" applyFill="1" applyBorder="1" applyAlignment="1">
      <alignment vertical="center"/>
    </xf>
    <xf numFmtId="178" fontId="16" fillId="3" borderId="118" xfId="0" applyNumberFormat="1" applyFont="1" applyFill="1" applyBorder="1" applyAlignment="1">
      <alignment vertical="center"/>
    </xf>
    <xf numFmtId="178" fontId="16" fillId="3" borderId="121" xfId="0" applyNumberFormat="1" applyFont="1" applyFill="1" applyBorder="1" applyAlignment="1">
      <alignment vertical="center"/>
    </xf>
    <xf numFmtId="178" fontId="16" fillId="2" borderId="134" xfId="0" applyNumberFormat="1" applyFont="1" applyFill="1" applyBorder="1" applyAlignment="1">
      <alignment vertical="center"/>
    </xf>
    <xf numFmtId="0" fontId="21" fillId="4" borderId="141" xfId="0" applyFont="1" applyFill="1" applyBorder="1" applyAlignment="1">
      <alignment horizontal="center" vertical="center"/>
    </xf>
    <xf numFmtId="0" fontId="21" fillId="4" borderId="153" xfId="0" applyFont="1" applyFill="1" applyBorder="1" applyAlignment="1">
      <alignment horizontal="center" vertical="center"/>
    </xf>
    <xf numFmtId="0" fontId="21" fillId="4" borderId="128" xfId="0" applyFont="1" applyFill="1" applyBorder="1" applyAlignment="1">
      <alignment horizontal="center" vertical="center"/>
    </xf>
    <xf numFmtId="178" fontId="28" fillId="0" borderId="130" xfId="0" applyNumberFormat="1" applyFont="1" applyFill="1" applyBorder="1" applyAlignment="1">
      <alignment horizontal="right" vertical="center" wrapText="1"/>
    </xf>
    <xf numFmtId="0" fontId="21" fillId="4" borderId="158" xfId="0" applyFont="1" applyFill="1" applyBorder="1" applyAlignment="1">
      <alignment horizontal="center" vertical="center"/>
    </xf>
    <xf numFmtId="0" fontId="21" fillId="4" borderId="159" xfId="0" applyFont="1" applyFill="1" applyBorder="1" applyAlignment="1">
      <alignment horizontal="center" vertical="center"/>
    </xf>
    <xf numFmtId="0" fontId="21" fillId="4" borderId="160" xfId="0" applyFont="1" applyFill="1" applyBorder="1" applyAlignment="1">
      <alignment horizontal="center" vertical="center"/>
    </xf>
    <xf numFmtId="0" fontId="21" fillId="4" borderId="161" xfId="0" applyFont="1" applyFill="1" applyBorder="1" applyAlignment="1">
      <alignment horizontal="center" vertical="center"/>
    </xf>
    <xf numFmtId="0" fontId="21" fillId="4" borderId="162" xfId="0" applyFont="1" applyFill="1" applyBorder="1" applyAlignment="1">
      <alignment horizontal="center" vertical="center"/>
    </xf>
    <xf numFmtId="3" fontId="16" fillId="8" borderId="81" xfId="0" applyNumberFormat="1" applyFont="1" applyFill="1" applyBorder="1" applyAlignment="1">
      <alignment vertical="center"/>
    </xf>
    <xf numFmtId="3" fontId="16" fillId="8" borderId="82" xfId="0" applyNumberFormat="1" applyFont="1" applyFill="1" applyBorder="1" applyAlignment="1">
      <alignment vertical="center"/>
    </xf>
    <xf numFmtId="3" fontId="16" fillId="7" borderId="82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3" fontId="16" fillId="13" borderId="82" xfId="0" applyNumberFormat="1" applyFont="1" applyFill="1" applyBorder="1" applyAlignment="1">
      <alignment vertical="center"/>
    </xf>
    <xf numFmtId="3" fontId="16" fillId="9" borderId="119" xfId="0" applyNumberFormat="1" applyFont="1" applyFill="1" applyBorder="1" applyAlignment="1">
      <alignment vertical="center"/>
    </xf>
    <xf numFmtId="3" fontId="16" fillId="9" borderId="118" xfId="0" applyNumberFormat="1" applyFont="1" applyFill="1" applyBorder="1" applyAlignment="1">
      <alignment vertical="center"/>
    </xf>
    <xf numFmtId="3" fontId="16" fillId="9" borderId="121" xfId="0" applyNumberFormat="1" applyFont="1" applyFill="1" applyBorder="1" applyAlignment="1">
      <alignment vertical="center"/>
    </xf>
    <xf numFmtId="0" fontId="21" fillId="4" borderId="163" xfId="0" applyFont="1" applyFill="1" applyBorder="1" applyAlignment="1">
      <alignment horizontal="center" vertical="center"/>
    </xf>
    <xf numFmtId="0" fontId="21" fillId="4" borderId="164" xfId="0" applyFont="1" applyFill="1" applyBorder="1" applyAlignment="1">
      <alignment horizontal="center" vertical="center"/>
    </xf>
    <xf numFmtId="0" fontId="21" fillId="4" borderId="165" xfId="0" applyFont="1" applyFill="1" applyBorder="1" applyAlignment="1">
      <alignment horizontal="center" vertical="center"/>
    </xf>
    <xf numFmtId="3" fontId="17" fillId="2" borderId="82" xfId="0" applyNumberFormat="1" applyFont="1" applyFill="1" applyBorder="1" applyAlignment="1">
      <alignment vertical="center"/>
    </xf>
    <xf numFmtId="3" fontId="17" fillId="3" borderId="119" xfId="0" applyNumberFormat="1" applyFont="1" applyFill="1" applyBorder="1" applyAlignment="1">
      <alignment vertical="center"/>
    </xf>
    <xf numFmtId="3" fontId="17" fillId="3" borderId="118" xfId="0" applyNumberFormat="1" applyFont="1" applyFill="1" applyBorder="1" applyAlignment="1">
      <alignment vertical="center"/>
    </xf>
    <xf numFmtId="3" fontId="17" fillId="3" borderId="121" xfId="0" applyNumberFormat="1" applyFont="1" applyFill="1" applyBorder="1" applyAlignment="1">
      <alignment vertical="center"/>
    </xf>
    <xf numFmtId="0" fontId="21" fillId="4" borderId="97" xfId="0" applyFont="1" applyFill="1" applyBorder="1" applyAlignment="1">
      <alignment horizontal="center" vertical="center"/>
    </xf>
    <xf numFmtId="3" fontId="17" fillId="2" borderId="92" xfId="0" applyNumberFormat="1" applyFont="1" applyFill="1" applyBorder="1" applyAlignment="1">
      <alignment vertical="center"/>
    </xf>
    <xf numFmtId="3" fontId="17" fillId="3" borderId="99" xfId="0" applyNumberFormat="1" applyFont="1" applyFill="1" applyBorder="1" applyAlignment="1">
      <alignment vertical="center"/>
    </xf>
    <xf numFmtId="3" fontId="17" fillId="8" borderId="81" xfId="0" applyNumberFormat="1" applyFont="1" applyFill="1" applyBorder="1" applyAlignment="1">
      <alignment vertical="center"/>
    </xf>
    <xf numFmtId="3" fontId="17" fillId="8" borderId="82" xfId="0" applyNumberFormat="1" applyFont="1" applyFill="1" applyBorder="1" applyAlignment="1">
      <alignment vertical="center"/>
    </xf>
    <xf numFmtId="3" fontId="17" fillId="7" borderId="82" xfId="0" applyNumberFormat="1" applyFont="1" applyFill="1" applyBorder="1" applyAlignment="1">
      <alignment vertical="center"/>
    </xf>
    <xf numFmtId="3" fontId="17" fillId="13" borderId="82" xfId="0" applyNumberFormat="1" applyFont="1" applyFill="1" applyBorder="1" applyAlignment="1">
      <alignment vertical="center"/>
    </xf>
    <xf numFmtId="3" fontId="17" fillId="9" borderId="121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horizontal="center" vertical="center"/>
    </xf>
    <xf numFmtId="0" fontId="5" fillId="2" borderId="166" xfId="0" applyFont="1" applyFill="1" applyBorder="1" applyAlignment="1">
      <alignment horizontal="center" vertical="center"/>
    </xf>
    <xf numFmtId="0" fontId="10" fillId="2" borderId="167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3" borderId="168" xfId="0" applyFont="1" applyFill="1" applyBorder="1" applyAlignment="1">
      <alignment horizontal="center" vertical="center"/>
    </xf>
    <xf numFmtId="0" fontId="21" fillId="4" borderId="169" xfId="0" applyFont="1" applyFill="1" applyBorder="1" applyAlignment="1">
      <alignment horizontal="center" vertical="center"/>
    </xf>
    <xf numFmtId="178" fontId="16" fillId="2" borderId="170" xfId="0" applyNumberFormat="1" applyFont="1" applyFill="1" applyBorder="1" applyAlignment="1">
      <alignment vertical="center"/>
    </xf>
    <xf numFmtId="178" fontId="16" fillId="2" borderId="171" xfId="0" applyNumberFormat="1" applyFont="1" applyFill="1" applyBorder="1" applyAlignment="1">
      <alignment vertical="center"/>
    </xf>
    <xf numFmtId="178" fontId="16" fillId="3" borderId="172" xfId="0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178" fontId="16" fillId="2" borderId="173" xfId="0" applyNumberFormat="1" applyFont="1" applyFill="1" applyBorder="1" applyAlignment="1">
      <alignment vertical="center"/>
    </xf>
    <xf numFmtId="3" fontId="16" fillId="9" borderId="154" xfId="0" applyNumberFormat="1" applyFont="1" applyFill="1" applyBorder="1" applyAlignment="1">
      <alignment vertical="center"/>
    </xf>
    <xf numFmtId="3" fontId="16" fillId="9" borderId="155" xfId="0" applyNumberFormat="1" applyFont="1" applyFill="1" applyBorder="1" applyAlignment="1">
      <alignment vertical="center"/>
    </xf>
    <xf numFmtId="3" fontId="16" fillId="9" borderId="99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6" fillId="12" borderId="123" xfId="0" applyFont="1" applyFill="1" applyBorder="1" applyAlignment="1">
      <alignment horizontal="center" vertical="center" wrapText="1"/>
    </xf>
    <xf numFmtId="0" fontId="26" fillId="12" borderId="125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6" fillId="12" borderId="86" xfId="0" applyFont="1" applyFill="1" applyBorder="1" applyAlignment="1">
      <alignment horizontal="center" vertical="center" wrapText="1"/>
    </xf>
    <xf numFmtId="0" fontId="26" fillId="12" borderId="79" xfId="0" applyFont="1" applyFill="1" applyBorder="1" applyAlignment="1">
      <alignment horizontal="center" vertical="center" wrapText="1"/>
    </xf>
    <xf numFmtId="0" fontId="26" fillId="7" borderId="89" xfId="0" applyFont="1" applyFill="1" applyBorder="1" applyAlignment="1">
      <alignment horizontal="center" vertical="center" wrapText="1"/>
    </xf>
    <xf numFmtId="0" fontId="26" fillId="7" borderId="90" xfId="0" applyFont="1" applyFill="1" applyBorder="1" applyAlignment="1">
      <alignment horizontal="center" vertical="center" wrapText="1"/>
    </xf>
    <xf numFmtId="0" fontId="9" fillId="8" borderId="114" xfId="0" applyFont="1" applyFill="1" applyBorder="1" applyAlignment="1">
      <alignment horizontal="center" vertical="center" wrapText="1"/>
    </xf>
    <xf numFmtId="0" fontId="9" fillId="8" borderId="112" xfId="0" applyFont="1" applyFill="1" applyBorder="1" applyAlignment="1">
      <alignment horizontal="center" vertical="center" wrapText="1"/>
    </xf>
    <xf numFmtId="0" fontId="9" fillId="8" borderId="113" xfId="0" applyFont="1" applyFill="1" applyBorder="1" applyAlignment="1">
      <alignment horizontal="center" vertical="center" wrapText="1"/>
    </xf>
    <xf numFmtId="0" fontId="9" fillId="8" borderId="143" xfId="0" applyFont="1" applyFill="1" applyBorder="1" applyAlignment="1">
      <alignment horizontal="center" vertical="center" wrapText="1"/>
    </xf>
    <xf numFmtId="0" fontId="26" fillId="7" borderId="112" xfId="0" applyFont="1" applyFill="1" applyBorder="1" applyAlignment="1">
      <alignment horizontal="center" vertical="center" wrapText="1"/>
    </xf>
    <xf numFmtId="0" fontId="26" fillId="7" borderId="14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9" borderId="115" xfId="0" applyFont="1" applyFill="1" applyBorder="1" applyAlignment="1">
      <alignment horizontal="center" vertical="center" wrapText="1"/>
    </xf>
    <xf numFmtId="0" fontId="29" fillId="9" borderId="116" xfId="0" applyFont="1" applyFill="1" applyBorder="1" applyAlignment="1">
      <alignment horizontal="center" vertical="center" wrapText="1"/>
    </xf>
    <xf numFmtId="0" fontId="29" fillId="9" borderId="117" xfId="0" applyFont="1" applyFill="1" applyBorder="1" applyAlignment="1">
      <alignment horizontal="center" vertical="center" wrapText="1"/>
    </xf>
    <xf numFmtId="0" fontId="29" fillId="6" borderId="114" xfId="0" applyFont="1" applyFill="1" applyBorder="1" applyAlignment="1">
      <alignment horizontal="center" vertical="center" wrapText="1"/>
    </xf>
    <xf numFmtId="0" fontId="29" fillId="6" borderId="112" xfId="0" applyFont="1" applyFill="1" applyBorder="1" applyAlignment="1">
      <alignment horizontal="center" vertical="center" wrapText="1"/>
    </xf>
    <xf numFmtId="0" fontId="29" fillId="6" borderId="131" xfId="0" applyFont="1" applyFill="1" applyBorder="1" applyAlignment="1">
      <alignment horizontal="center" vertical="center" wrapText="1"/>
    </xf>
    <xf numFmtId="0" fontId="29" fillId="8" borderId="112" xfId="0" applyFont="1" applyFill="1" applyBorder="1" applyAlignment="1">
      <alignment horizontal="center" vertical="center" wrapText="1"/>
    </xf>
    <xf numFmtId="0" fontId="29" fillId="8" borderId="113" xfId="0" applyFont="1" applyFill="1" applyBorder="1" applyAlignment="1">
      <alignment horizontal="center" vertical="center" wrapText="1"/>
    </xf>
    <xf numFmtId="0" fontId="29" fillId="8" borderId="1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shrinkToFit="1"/>
    </xf>
    <xf numFmtId="0" fontId="21" fillId="4" borderId="86" xfId="0" applyFont="1" applyFill="1" applyBorder="1" applyAlignment="1">
      <alignment horizontal="center" vertical="center"/>
    </xf>
    <xf numFmtId="0" fontId="21" fillId="4" borderId="109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9" fillId="8" borderId="88" xfId="0" applyFont="1" applyFill="1" applyBorder="1" applyAlignment="1">
      <alignment horizontal="center" vertical="center" wrapText="1"/>
    </xf>
    <xf numFmtId="0" fontId="29" fillId="8" borderId="61" xfId="0" applyFont="1" applyFill="1" applyBorder="1" applyAlignment="1">
      <alignment horizontal="center" vertical="center" wrapText="1"/>
    </xf>
    <xf numFmtId="0" fontId="29" fillId="7" borderId="89" xfId="0" applyFont="1" applyFill="1" applyBorder="1" applyAlignment="1">
      <alignment horizontal="center" vertical="center" wrapText="1"/>
    </xf>
    <xf numFmtId="0" fontId="29" fillId="7" borderId="1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21" fillId="4" borderId="151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4" borderId="91" xfId="0" applyFont="1" applyFill="1" applyBorder="1" applyAlignment="1">
      <alignment horizontal="center" vertical="center"/>
    </xf>
    <xf numFmtId="0" fontId="21" fillId="4" borderId="96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 wrapText="1"/>
    </xf>
    <xf numFmtId="0" fontId="29" fillId="7" borderId="9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4" borderId="123" xfId="0" applyFont="1" applyFill="1" applyBorder="1" applyAlignment="1">
      <alignment horizontal="center" vertical="center"/>
    </xf>
    <xf numFmtId="0" fontId="21" fillId="4" borderId="124" xfId="0" applyFont="1" applyFill="1" applyBorder="1" applyAlignment="1">
      <alignment horizontal="center" vertical="center"/>
    </xf>
    <xf numFmtId="0" fontId="21" fillId="4" borderId="152" xfId="0" applyFont="1" applyFill="1" applyBorder="1" applyAlignment="1">
      <alignment horizontal="center" vertical="center"/>
    </xf>
    <xf numFmtId="0" fontId="28" fillId="8" borderId="114" xfId="0" applyFont="1" applyFill="1" applyBorder="1" applyAlignment="1">
      <alignment horizontal="center" vertical="center" wrapText="1"/>
    </xf>
    <xf numFmtId="0" fontId="28" fillId="8" borderId="113" xfId="0" applyFont="1" applyFill="1" applyBorder="1" applyAlignment="1">
      <alignment horizontal="center" vertical="center" wrapText="1"/>
    </xf>
    <xf numFmtId="0" fontId="28" fillId="8" borderId="88" xfId="0" applyFont="1" applyFill="1" applyBorder="1" applyAlignment="1">
      <alignment horizontal="center" vertical="center" wrapText="1"/>
    </xf>
    <xf numFmtId="0" fontId="28" fillId="8" borderId="72" xfId="0" applyFont="1" applyFill="1" applyBorder="1" applyAlignment="1">
      <alignment horizontal="center" vertical="center" wrapText="1"/>
    </xf>
    <xf numFmtId="0" fontId="29" fillId="6" borderId="129" xfId="0" applyFont="1" applyFill="1" applyBorder="1" applyAlignment="1">
      <alignment horizontal="center" vertical="center" wrapText="1"/>
    </xf>
    <xf numFmtId="0" fontId="29" fillId="11" borderId="132" xfId="0" applyFont="1" applyFill="1" applyBorder="1" applyAlignment="1">
      <alignment horizontal="center" vertical="center" wrapText="1"/>
    </xf>
    <xf numFmtId="0" fontId="29" fillId="11" borderId="129" xfId="0" applyFont="1" applyFill="1" applyBorder="1" applyAlignment="1">
      <alignment horizontal="center" vertical="center" wrapText="1"/>
    </xf>
    <xf numFmtId="0" fontId="29" fillId="11" borderId="114" xfId="0" applyFont="1" applyFill="1" applyBorder="1" applyAlignment="1">
      <alignment horizontal="center" vertical="center" wrapText="1"/>
    </xf>
    <xf numFmtId="0" fontId="29" fillId="11" borderId="9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8" borderId="89" xfId="0" applyFont="1" applyFill="1" applyBorder="1" applyAlignment="1">
      <alignment horizontal="center" vertical="center" wrapText="1"/>
    </xf>
    <xf numFmtId="0" fontId="28" fillId="8" borderId="135" xfId="0" applyFont="1" applyFill="1" applyBorder="1" applyAlignment="1">
      <alignment horizontal="center" vertical="center" wrapText="1"/>
    </xf>
    <xf numFmtId="0" fontId="21" fillId="4" borderId="156" xfId="0" applyFont="1" applyFill="1" applyBorder="1" applyAlignment="1">
      <alignment horizontal="center" vertical="center"/>
    </xf>
    <xf numFmtId="0" fontId="21" fillId="4" borderId="1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66675</xdr:rowOff>
    </xdr:from>
    <xdr:to>
      <xdr:col>6</xdr:col>
      <xdr:colOff>285750</xdr:colOff>
      <xdr:row>2</xdr:row>
      <xdr:rowOff>133350</xdr:rowOff>
    </xdr:to>
    <xdr:grpSp>
      <xdr:nvGrpSpPr>
        <xdr:cNvPr id="25465" name="그룹 6"/>
        <xdr:cNvGrpSpPr>
          <a:grpSpLocks/>
        </xdr:cNvGrpSpPr>
      </xdr:nvGrpSpPr>
      <xdr:grpSpPr bwMode="auto">
        <a:xfrm>
          <a:off x="713897" y="66675"/>
          <a:ext cx="5284897" cy="621684"/>
          <a:chOff x="1656887" y="237410"/>
          <a:chExt cx="5305425" cy="488950"/>
        </a:xfrm>
      </xdr:grpSpPr>
      <xdr:sp macro="" textlink="">
        <xdr:nvSpPr>
          <xdr:cNvPr id="25466" name="Rectangle 1"/>
          <xdr:cNvSpPr>
            <a:spLocks noChangeArrowheads="1"/>
          </xdr:cNvSpPr>
        </xdr:nvSpPr>
        <xdr:spPr bwMode="auto">
          <a:xfrm>
            <a:off x="1685461" y="275510"/>
            <a:ext cx="5276851" cy="450850"/>
          </a:xfrm>
          <a:prstGeom prst="rect">
            <a:avLst/>
          </a:prstGeom>
          <a:solidFill>
            <a:srgbClr val="00888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2"/>
          <xdr:cNvSpPr>
            <a:spLocks noChangeArrowheads="1"/>
          </xdr:cNvSpPr>
        </xdr:nvSpPr>
        <xdr:spPr bwMode="auto">
          <a:xfrm>
            <a:off x="1656887" y="237410"/>
            <a:ext cx="5259530" cy="436294"/>
          </a:xfrm>
          <a:prstGeom prst="rect">
            <a:avLst/>
          </a:prstGeom>
          <a:solidFill>
            <a:srgbClr val="AAF4D8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ko-KR" altLang="en-US" sz="1800" b="0" i="0" strike="noStrike">
                <a:solidFill>
                  <a:srgbClr val="000000"/>
                </a:solidFill>
                <a:latin typeface="HY견고딕"/>
                <a:ea typeface="HY견고딕"/>
              </a:rPr>
              <a:t>유선 통신서비스 통계 현황 </a:t>
            </a:r>
            <a:r>
              <a:rPr lang="en-US" altLang="ko-KR" sz="1400" b="0" i="0" strike="noStrike">
                <a:solidFill>
                  <a:srgbClr val="000000"/>
                </a:solidFill>
                <a:latin typeface="HY견고딕"/>
                <a:ea typeface="HY견고딕"/>
              </a:rPr>
              <a:t>(2013</a:t>
            </a:r>
            <a:r>
              <a:rPr lang="ko-KR" altLang="en-US" sz="1400" b="0" i="0" strike="noStrike">
                <a:solidFill>
                  <a:srgbClr val="000000"/>
                </a:solidFill>
                <a:latin typeface="HY견고딕"/>
                <a:ea typeface="HY견고딕"/>
              </a:rPr>
              <a:t>년도</a:t>
            </a:r>
            <a:r>
              <a:rPr lang="en-US" altLang="ko-KR" sz="1400" b="0" i="0" strike="noStrike">
                <a:solidFill>
                  <a:srgbClr val="000000"/>
                </a:solidFill>
                <a:latin typeface="HY견고딕"/>
                <a:ea typeface="HY견고딕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38100</xdr:rowOff>
    </xdr:from>
    <xdr:to>
      <xdr:col>6</xdr:col>
      <xdr:colOff>809625</xdr:colOff>
      <xdr:row>2</xdr:row>
      <xdr:rowOff>38100</xdr:rowOff>
    </xdr:to>
    <xdr:grpSp>
      <xdr:nvGrpSpPr>
        <xdr:cNvPr id="26418" name="그룹 6"/>
        <xdr:cNvGrpSpPr>
          <a:grpSpLocks/>
        </xdr:cNvGrpSpPr>
      </xdr:nvGrpSpPr>
      <xdr:grpSpPr bwMode="auto">
        <a:xfrm>
          <a:off x="547688" y="38100"/>
          <a:ext cx="5917406" cy="547688"/>
          <a:chOff x="1656887" y="237410"/>
          <a:chExt cx="5305425" cy="488950"/>
        </a:xfrm>
      </xdr:grpSpPr>
      <xdr:sp macro="" textlink="">
        <xdr:nvSpPr>
          <xdr:cNvPr id="26419" name="Rectangle 1"/>
          <xdr:cNvSpPr>
            <a:spLocks noChangeArrowheads="1"/>
          </xdr:cNvSpPr>
        </xdr:nvSpPr>
        <xdr:spPr bwMode="auto">
          <a:xfrm>
            <a:off x="1685461" y="275510"/>
            <a:ext cx="5276851" cy="450850"/>
          </a:xfrm>
          <a:prstGeom prst="rect">
            <a:avLst/>
          </a:prstGeom>
          <a:solidFill>
            <a:srgbClr val="00888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1656887" y="237410"/>
            <a:ext cx="5262639" cy="438369"/>
          </a:xfrm>
          <a:prstGeom prst="rect">
            <a:avLst/>
          </a:prstGeom>
          <a:solidFill>
            <a:srgbClr val="AAF4D8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ko-KR" altLang="en-US" sz="1800" b="0" i="0" strike="noStrike">
                <a:solidFill>
                  <a:srgbClr val="000000"/>
                </a:solidFill>
                <a:latin typeface="HY견고딕"/>
                <a:ea typeface="HY견고딕"/>
              </a:rPr>
              <a:t>무선 통신서비스 통계 현황 </a:t>
            </a:r>
            <a:r>
              <a:rPr lang="en-US" altLang="ko-KR" sz="1400" b="0" i="0" strike="noStrike">
                <a:solidFill>
                  <a:srgbClr val="000000"/>
                </a:solidFill>
                <a:latin typeface="HY견고딕"/>
                <a:ea typeface="HY견고딕"/>
              </a:rPr>
              <a:t>(2013</a:t>
            </a:r>
            <a:r>
              <a:rPr lang="ko-KR" altLang="en-US" sz="1400" b="0" i="0" strike="noStrike">
                <a:solidFill>
                  <a:srgbClr val="000000"/>
                </a:solidFill>
                <a:latin typeface="HY견고딕"/>
                <a:ea typeface="HY견고딕"/>
              </a:rPr>
              <a:t>년도</a:t>
            </a:r>
            <a:r>
              <a:rPr lang="en-US" altLang="ko-KR" sz="1400" b="0" i="0" strike="noStrike">
                <a:solidFill>
                  <a:srgbClr val="000000"/>
                </a:solidFill>
                <a:latin typeface="HY견고딕"/>
                <a:ea typeface="HY견고딕"/>
              </a:rPr>
              <a:t>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0</xdr:col>
      <xdr:colOff>0</xdr:colOff>
      <xdr:row>2</xdr:row>
      <xdr:rowOff>28575</xdr:rowOff>
    </xdr:to>
    <xdr:sp macro="" textlink="">
      <xdr:nvSpPr>
        <xdr:cNvPr id="30844" name="Rectangle 1"/>
        <xdr:cNvSpPr>
          <a:spLocks noChangeArrowheads="1"/>
        </xdr:cNvSpPr>
      </xdr:nvSpPr>
      <xdr:spPr bwMode="auto">
        <a:xfrm>
          <a:off x="0" y="104775"/>
          <a:ext cx="0" cy="485775"/>
        </a:xfrm>
        <a:prstGeom prst="rect">
          <a:avLst/>
        </a:prstGeom>
        <a:solidFill>
          <a:srgbClr val="008885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2</xdr:row>
      <xdr:rowOff>57150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0" y="104775"/>
          <a:ext cx="0" cy="514350"/>
        </a:xfrm>
        <a:prstGeom prst="rect">
          <a:avLst/>
        </a:prstGeom>
        <a:solidFill>
          <a:srgbClr val="AAF4D8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ko-KR" altLang="en-US" sz="1700" b="0" i="0" strike="noStrike">
              <a:solidFill>
                <a:srgbClr val="000000"/>
              </a:solidFill>
              <a:latin typeface="HY견고딕"/>
              <a:ea typeface="HY견고딕"/>
            </a:rPr>
            <a:t>이동전화 및 시내전화 번호이동자 수</a:t>
          </a:r>
          <a:r>
            <a:rPr lang="en-US" altLang="ko-KR" sz="1400" b="0" i="0" strike="noStrike">
              <a:solidFill>
                <a:srgbClr val="000000"/>
              </a:solidFill>
              <a:latin typeface="HY견고딕"/>
              <a:ea typeface="HY견고딕"/>
            </a:rPr>
            <a:t>(2005. 1</a:t>
          </a:r>
          <a:r>
            <a:rPr lang="ko-KR" altLang="en-US" sz="1400" b="0" i="0" strike="noStrike">
              <a:solidFill>
                <a:srgbClr val="000000"/>
              </a:solidFill>
              <a:latin typeface="HY견고딕"/>
              <a:ea typeface="HY견고딕"/>
            </a:rPr>
            <a:t>월말 기준</a:t>
          </a:r>
          <a:r>
            <a:rPr lang="en-US" altLang="ko-KR" sz="1400" b="0" i="0" strike="noStrike">
              <a:solidFill>
                <a:srgbClr val="000000"/>
              </a:solidFill>
              <a:latin typeface="HY견고딕"/>
              <a:ea typeface="HY견고딕"/>
            </a:rPr>
            <a:t>)</a:t>
          </a:r>
        </a:p>
      </xdr:txBody>
    </xdr:sp>
    <xdr:clientData/>
  </xdr:twoCellAnchor>
  <xdr:twoCellAnchor>
    <xdr:from>
      <xdr:col>0</xdr:col>
      <xdr:colOff>438150</xdr:colOff>
      <xdr:row>0</xdr:row>
      <xdr:rowOff>171450</xdr:rowOff>
    </xdr:from>
    <xdr:to>
      <xdr:col>9</xdr:col>
      <xdr:colOff>590550</xdr:colOff>
      <xdr:row>2</xdr:row>
      <xdr:rowOff>28575</xdr:rowOff>
    </xdr:to>
    <xdr:sp macro="" textlink="">
      <xdr:nvSpPr>
        <xdr:cNvPr id="30846" name="Rectangle 5"/>
        <xdr:cNvSpPr>
          <a:spLocks noChangeArrowheads="1"/>
        </xdr:cNvSpPr>
      </xdr:nvSpPr>
      <xdr:spPr bwMode="auto">
        <a:xfrm>
          <a:off x="438150" y="104775"/>
          <a:ext cx="6457950" cy="485775"/>
        </a:xfrm>
        <a:prstGeom prst="rect">
          <a:avLst/>
        </a:prstGeom>
        <a:solidFill>
          <a:srgbClr val="008885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400050</xdr:colOff>
      <xdr:row>0</xdr:row>
      <xdr:rowOff>180975</xdr:rowOff>
    </xdr:from>
    <xdr:to>
      <xdr:col>9</xdr:col>
      <xdr:colOff>542925</xdr:colOff>
      <xdr:row>1</xdr:row>
      <xdr:rowOff>428625</xdr:rowOff>
    </xdr:to>
    <xdr:sp macro="" textlink="">
      <xdr:nvSpPr>
        <xdr:cNvPr id="9222" name="Rectangle 6"/>
        <xdr:cNvSpPr>
          <a:spLocks noChangeArrowheads="1"/>
        </xdr:cNvSpPr>
      </xdr:nvSpPr>
      <xdr:spPr bwMode="auto">
        <a:xfrm>
          <a:off x="400050" y="104775"/>
          <a:ext cx="6448425" cy="428625"/>
        </a:xfrm>
        <a:prstGeom prst="rect">
          <a:avLst/>
        </a:prstGeom>
        <a:solidFill>
          <a:srgbClr val="AAF4D8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ko-KR" altLang="en-US" sz="1800" b="0" i="0" strike="noStrike">
              <a:solidFill>
                <a:srgbClr val="000000"/>
              </a:solidFill>
              <a:latin typeface="HY견고딕"/>
              <a:ea typeface="HY견고딕"/>
            </a:rPr>
            <a:t>이동전화 및 시내전화 번호이동자 수 </a:t>
          </a:r>
          <a:endParaRPr lang="en-US" altLang="ko-KR" sz="1400" b="0" i="0" strike="noStrike">
            <a:solidFill>
              <a:srgbClr val="000000"/>
            </a:solidFill>
            <a:latin typeface="HY견고딕"/>
            <a:ea typeface="HY견고딕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0</xdr:col>
      <xdr:colOff>0</xdr:colOff>
      <xdr:row>1</xdr:row>
      <xdr:rowOff>0</xdr:rowOff>
    </xdr:to>
    <xdr:sp macro="" textlink="">
      <xdr:nvSpPr>
        <xdr:cNvPr id="31874" name="Rectangle 1"/>
        <xdr:cNvSpPr>
          <a:spLocks noChangeArrowheads="1"/>
        </xdr:cNvSpPr>
      </xdr:nvSpPr>
      <xdr:spPr bwMode="auto">
        <a:xfrm>
          <a:off x="0" y="104775"/>
          <a:ext cx="0" cy="0"/>
        </a:xfrm>
        <a:prstGeom prst="rect">
          <a:avLst/>
        </a:prstGeom>
        <a:solidFill>
          <a:srgbClr val="008885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0" y="104775"/>
          <a:ext cx="0" cy="457200"/>
        </a:xfrm>
        <a:prstGeom prst="rect">
          <a:avLst/>
        </a:prstGeom>
        <a:solidFill>
          <a:srgbClr val="AAF4D8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ko-KR" altLang="en-US" sz="1700" b="0" i="0" strike="noStrike">
              <a:solidFill>
                <a:srgbClr val="000000"/>
              </a:solidFill>
              <a:latin typeface="HY견고딕"/>
              <a:ea typeface="HY견고딕"/>
            </a:rPr>
            <a:t>이동전화 및 시내전화 번호이동자 수</a:t>
          </a:r>
          <a:r>
            <a:rPr lang="en-US" altLang="ko-KR" sz="1400" b="0" i="0" strike="noStrike">
              <a:solidFill>
                <a:srgbClr val="000000"/>
              </a:solidFill>
              <a:latin typeface="HY견고딕"/>
              <a:ea typeface="HY견고딕"/>
            </a:rPr>
            <a:t>(2005. 1</a:t>
          </a:r>
          <a:r>
            <a:rPr lang="ko-KR" altLang="en-US" sz="1400" b="0" i="0" strike="noStrike">
              <a:solidFill>
                <a:srgbClr val="000000"/>
              </a:solidFill>
              <a:latin typeface="HY견고딕"/>
              <a:ea typeface="HY견고딕"/>
            </a:rPr>
            <a:t>월말 기준</a:t>
          </a:r>
          <a:r>
            <a:rPr lang="en-US" altLang="ko-KR" sz="1400" b="0" i="0" strike="noStrike">
              <a:solidFill>
                <a:srgbClr val="000000"/>
              </a:solidFill>
              <a:latin typeface="HY견고딕"/>
              <a:ea typeface="HY견고딕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AAF4D8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AAF4D8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H89"/>
  <sheetViews>
    <sheetView view="pageBreakPreview" zoomScale="85" zoomScaleSheetLayoutView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N5" sqref="N5"/>
    </sheetView>
  </sheetViews>
  <sheetFormatPr defaultRowHeight="21.75" customHeight="1"/>
  <cols>
    <col min="1" max="1" width="3" style="62" customWidth="1"/>
    <col min="2" max="2" width="19.44140625" style="62" bestFit="1" customWidth="1"/>
    <col min="3" max="15" width="11.77734375" style="62" customWidth="1"/>
    <col min="16" max="16384" width="8.88671875" style="62"/>
  </cols>
  <sheetData>
    <row r="1" spans="1:658" ht="21.75" customHeight="1">
      <c r="A1" s="66"/>
      <c r="B1" s="318"/>
      <c r="C1" s="318"/>
      <c r="D1" s="318"/>
      <c r="E1" s="318"/>
      <c r="F1" s="318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5"/>
      <c r="IX1" s="95"/>
      <c r="IY1" s="95"/>
      <c r="IZ1" s="95"/>
      <c r="JA1" s="95"/>
      <c r="JB1" s="95"/>
      <c r="JC1" s="95"/>
      <c r="JD1" s="95"/>
      <c r="JE1" s="95"/>
      <c r="JF1" s="95"/>
      <c r="JG1" s="95"/>
      <c r="JH1" s="95"/>
      <c r="JI1" s="95"/>
      <c r="JJ1" s="95"/>
      <c r="JK1" s="95"/>
      <c r="JL1" s="95"/>
      <c r="JM1" s="95"/>
      <c r="JN1" s="95"/>
      <c r="JO1" s="95"/>
      <c r="JP1" s="95"/>
      <c r="JQ1" s="95"/>
      <c r="JR1" s="95"/>
      <c r="JS1" s="95"/>
      <c r="JT1" s="95"/>
      <c r="JU1" s="95"/>
      <c r="JV1" s="95"/>
      <c r="JW1" s="95"/>
      <c r="JX1" s="95"/>
      <c r="JY1" s="95"/>
      <c r="JZ1" s="95"/>
      <c r="KA1" s="95"/>
      <c r="KB1" s="95"/>
      <c r="KC1" s="95"/>
      <c r="KD1" s="95"/>
      <c r="KE1" s="95"/>
      <c r="KF1" s="95"/>
      <c r="KG1" s="95"/>
      <c r="KH1" s="95"/>
      <c r="KI1" s="95"/>
      <c r="KJ1" s="95"/>
      <c r="KK1" s="95"/>
      <c r="KL1" s="95"/>
      <c r="KM1" s="95"/>
      <c r="KN1" s="95"/>
      <c r="KO1" s="95"/>
      <c r="KP1" s="95"/>
      <c r="KQ1" s="95"/>
      <c r="KR1" s="95"/>
      <c r="KS1" s="95"/>
      <c r="KT1" s="95"/>
      <c r="KU1" s="95"/>
      <c r="KV1" s="95"/>
      <c r="KW1" s="95"/>
      <c r="KX1" s="95"/>
      <c r="KY1" s="95"/>
      <c r="KZ1" s="95"/>
      <c r="LA1" s="95"/>
      <c r="LB1" s="95"/>
      <c r="LC1" s="95"/>
      <c r="LD1" s="95"/>
      <c r="LE1" s="95"/>
      <c r="LF1" s="95"/>
      <c r="LG1" s="95"/>
      <c r="LH1" s="95"/>
      <c r="LI1" s="95"/>
      <c r="LJ1" s="95"/>
      <c r="LK1" s="95"/>
      <c r="LL1" s="95"/>
      <c r="LM1" s="95"/>
      <c r="LN1" s="95"/>
      <c r="LO1" s="95"/>
      <c r="LP1" s="95"/>
      <c r="LQ1" s="95"/>
      <c r="LR1" s="95"/>
      <c r="LS1" s="95"/>
      <c r="LT1" s="95"/>
      <c r="LU1" s="95"/>
      <c r="LV1" s="95"/>
      <c r="LW1" s="95"/>
      <c r="LX1" s="95"/>
      <c r="LY1" s="95"/>
      <c r="LZ1" s="95"/>
      <c r="MA1" s="95"/>
      <c r="MB1" s="95"/>
      <c r="MC1" s="95"/>
      <c r="MD1" s="95"/>
      <c r="ME1" s="95"/>
      <c r="MF1" s="95"/>
      <c r="MG1" s="95"/>
      <c r="MH1" s="95"/>
      <c r="MI1" s="95"/>
      <c r="MJ1" s="95"/>
      <c r="MK1" s="95"/>
      <c r="ML1" s="95"/>
      <c r="MM1" s="95"/>
      <c r="MN1" s="95"/>
      <c r="MO1" s="95"/>
      <c r="MP1" s="95"/>
      <c r="MQ1" s="95"/>
      <c r="MR1" s="95"/>
      <c r="MS1" s="95"/>
      <c r="MT1" s="95"/>
      <c r="MU1" s="95"/>
      <c r="MV1" s="95"/>
      <c r="MW1" s="95"/>
      <c r="MX1" s="95"/>
      <c r="MY1" s="95"/>
      <c r="MZ1" s="95"/>
      <c r="NA1" s="95"/>
      <c r="NB1" s="95"/>
      <c r="NC1" s="95"/>
      <c r="ND1" s="95"/>
      <c r="NE1" s="95"/>
      <c r="NF1" s="95"/>
      <c r="NG1" s="95"/>
      <c r="NH1" s="95"/>
      <c r="NI1" s="95"/>
      <c r="NJ1" s="95"/>
      <c r="NK1" s="95"/>
      <c r="NL1" s="95"/>
      <c r="NM1" s="95"/>
      <c r="NN1" s="95"/>
      <c r="NO1" s="95"/>
      <c r="NP1" s="95"/>
      <c r="NQ1" s="95"/>
      <c r="NR1" s="95"/>
      <c r="NS1" s="95"/>
      <c r="NT1" s="95"/>
      <c r="NU1" s="95"/>
      <c r="NV1" s="95"/>
      <c r="NW1" s="95"/>
      <c r="NX1" s="95"/>
      <c r="NY1" s="95"/>
      <c r="NZ1" s="95"/>
      <c r="OA1" s="95"/>
      <c r="OB1" s="95"/>
      <c r="OC1" s="95"/>
      <c r="OD1" s="95"/>
      <c r="OE1" s="95"/>
      <c r="OF1" s="95"/>
      <c r="OG1" s="95"/>
      <c r="OH1" s="95"/>
      <c r="OI1" s="95"/>
      <c r="OJ1" s="95"/>
      <c r="OK1" s="95"/>
      <c r="OL1" s="95"/>
      <c r="OM1" s="95"/>
      <c r="ON1" s="95"/>
      <c r="OO1" s="95"/>
      <c r="OP1" s="95"/>
      <c r="OQ1" s="95"/>
      <c r="OR1" s="95"/>
      <c r="OS1" s="95"/>
      <c r="OT1" s="95"/>
      <c r="OU1" s="95"/>
      <c r="OV1" s="95"/>
      <c r="OW1" s="95"/>
      <c r="OX1" s="95"/>
      <c r="OY1" s="95"/>
      <c r="OZ1" s="95"/>
      <c r="PA1" s="95"/>
      <c r="PB1" s="95"/>
      <c r="PC1" s="95"/>
      <c r="PD1" s="95"/>
      <c r="PE1" s="95"/>
      <c r="PF1" s="95"/>
      <c r="PG1" s="95"/>
      <c r="PH1" s="95"/>
      <c r="PI1" s="95"/>
      <c r="PJ1" s="95"/>
      <c r="PK1" s="95"/>
      <c r="PL1" s="95"/>
      <c r="PM1" s="95"/>
      <c r="PN1" s="95"/>
      <c r="PO1" s="95"/>
      <c r="PP1" s="95"/>
      <c r="PQ1" s="95"/>
      <c r="PR1" s="95"/>
      <c r="PS1" s="95"/>
      <c r="PT1" s="95"/>
      <c r="PU1" s="95"/>
      <c r="PV1" s="95"/>
      <c r="PW1" s="95"/>
      <c r="PX1" s="95"/>
      <c r="PY1" s="95"/>
      <c r="PZ1" s="95"/>
      <c r="QA1" s="95"/>
      <c r="QB1" s="95"/>
      <c r="QC1" s="95"/>
      <c r="QD1" s="95"/>
      <c r="QE1" s="95"/>
      <c r="QF1" s="95"/>
      <c r="QG1" s="95"/>
      <c r="QH1" s="95"/>
      <c r="QI1" s="95"/>
      <c r="QJ1" s="95"/>
      <c r="QK1" s="95"/>
      <c r="QL1" s="95"/>
      <c r="QM1" s="95"/>
      <c r="QN1" s="95"/>
      <c r="QO1" s="95"/>
      <c r="QP1" s="95"/>
      <c r="QQ1" s="95"/>
      <c r="QR1" s="95"/>
      <c r="QS1" s="95"/>
      <c r="QT1" s="95"/>
      <c r="QU1" s="95"/>
      <c r="QV1" s="95"/>
      <c r="QW1" s="95"/>
      <c r="QX1" s="95"/>
      <c r="QY1" s="95"/>
      <c r="QZ1" s="95"/>
      <c r="RA1" s="95"/>
      <c r="RB1" s="95"/>
      <c r="RC1" s="95"/>
      <c r="RD1" s="95"/>
      <c r="RE1" s="95"/>
      <c r="RF1" s="95"/>
      <c r="RG1" s="95"/>
      <c r="RH1" s="95"/>
      <c r="RI1" s="95"/>
      <c r="RJ1" s="95"/>
      <c r="RK1" s="95"/>
      <c r="RL1" s="95"/>
      <c r="RM1" s="95"/>
      <c r="RN1" s="95"/>
      <c r="RO1" s="95"/>
      <c r="RP1" s="95"/>
      <c r="RQ1" s="95"/>
      <c r="RR1" s="95"/>
      <c r="RS1" s="95"/>
      <c r="RT1" s="95"/>
      <c r="RU1" s="95"/>
      <c r="RV1" s="95"/>
      <c r="RW1" s="95"/>
      <c r="RX1" s="95"/>
      <c r="RY1" s="95"/>
      <c r="RZ1" s="95"/>
      <c r="SA1" s="95"/>
      <c r="SB1" s="95"/>
      <c r="SC1" s="95"/>
      <c r="SD1" s="95"/>
      <c r="SE1" s="95"/>
      <c r="SF1" s="95"/>
      <c r="SG1" s="95"/>
      <c r="SH1" s="95"/>
      <c r="SI1" s="95"/>
      <c r="SJ1" s="95"/>
      <c r="SK1" s="95"/>
      <c r="SL1" s="95"/>
      <c r="SM1" s="95"/>
      <c r="SN1" s="95"/>
      <c r="SO1" s="95"/>
      <c r="SP1" s="95"/>
      <c r="SQ1" s="95"/>
      <c r="SR1" s="95"/>
      <c r="SS1" s="95"/>
      <c r="ST1" s="95"/>
      <c r="SU1" s="95"/>
      <c r="SV1" s="95"/>
      <c r="SW1" s="95"/>
      <c r="SX1" s="95"/>
      <c r="SY1" s="95"/>
      <c r="SZ1" s="95"/>
      <c r="TA1" s="95"/>
      <c r="TB1" s="95"/>
      <c r="TC1" s="95"/>
      <c r="TD1" s="95"/>
      <c r="TE1" s="95"/>
      <c r="TF1" s="95"/>
      <c r="TG1" s="95"/>
      <c r="TH1" s="95"/>
      <c r="TI1" s="95"/>
      <c r="TJ1" s="95"/>
      <c r="TK1" s="95"/>
      <c r="TL1" s="95"/>
      <c r="TM1" s="95"/>
      <c r="TN1" s="95"/>
      <c r="TO1" s="95"/>
      <c r="TP1" s="95"/>
      <c r="TQ1" s="95"/>
      <c r="TR1" s="95"/>
      <c r="TS1" s="95"/>
      <c r="TT1" s="95"/>
      <c r="TU1" s="95"/>
      <c r="TV1" s="95"/>
      <c r="TW1" s="95"/>
      <c r="TX1" s="95"/>
      <c r="TY1" s="95"/>
      <c r="TZ1" s="95"/>
      <c r="UA1" s="95"/>
      <c r="UB1" s="95"/>
      <c r="UC1" s="95"/>
      <c r="UD1" s="95"/>
      <c r="UE1" s="95"/>
      <c r="UF1" s="95"/>
      <c r="UG1" s="95"/>
      <c r="UH1" s="95"/>
      <c r="UI1" s="95"/>
      <c r="UJ1" s="95"/>
      <c r="UK1" s="95"/>
      <c r="UL1" s="95"/>
      <c r="UM1" s="95"/>
      <c r="UN1" s="95"/>
      <c r="UO1" s="95"/>
      <c r="UP1" s="95"/>
      <c r="UQ1" s="95"/>
      <c r="UR1" s="95"/>
      <c r="US1" s="95"/>
      <c r="UT1" s="95"/>
      <c r="UU1" s="95"/>
      <c r="UV1" s="95"/>
      <c r="UW1" s="95"/>
      <c r="UX1" s="95"/>
      <c r="UY1" s="95"/>
      <c r="UZ1" s="95"/>
      <c r="VA1" s="95"/>
      <c r="VB1" s="95"/>
      <c r="VC1" s="95"/>
      <c r="VD1" s="95"/>
      <c r="VE1" s="95"/>
      <c r="VF1" s="95"/>
      <c r="VG1" s="95"/>
      <c r="VH1" s="95"/>
      <c r="VI1" s="95"/>
      <c r="VJ1" s="95"/>
      <c r="VK1" s="95"/>
      <c r="VL1" s="95"/>
      <c r="VM1" s="95"/>
      <c r="VN1" s="95"/>
      <c r="VO1" s="95"/>
      <c r="VP1" s="95"/>
      <c r="VQ1" s="95"/>
      <c r="VR1" s="95"/>
      <c r="VS1" s="95"/>
      <c r="VT1" s="95"/>
      <c r="VU1" s="95"/>
      <c r="VV1" s="95"/>
      <c r="VW1" s="95"/>
      <c r="VX1" s="95"/>
      <c r="VY1" s="95"/>
      <c r="VZ1" s="95"/>
      <c r="WA1" s="95"/>
      <c r="WB1" s="95"/>
      <c r="WC1" s="95"/>
      <c r="WD1" s="95"/>
      <c r="WE1" s="95"/>
      <c r="WF1" s="95"/>
      <c r="WG1" s="95"/>
      <c r="WH1" s="95"/>
      <c r="WI1" s="95"/>
      <c r="WJ1" s="95"/>
      <c r="WK1" s="95"/>
      <c r="WL1" s="95"/>
      <c r="WM1" s="95"/>
      <c r="WN1" s="95"/>
      <c r="WO1" s="95"/>
      <c r="WP1" s="95"/>
      <c r="WQ1" s="95"/>
      <c r="WR1" s="95"/>
      <c r="WS1" s="95"/>
      <c r="WT1" s="95"/>
      <c r="WU1" s="95"/>
      <c r="WV1" s="95"/>
      <c r="WW1" s="95"/>
      <c r="WX1" s="95"/>
      <c r="WY1" s="95"/>
      <c r="WZ1" s="95"/>
      <c r="XA1" s="95"/>
      <c r="XB1" s="95"/>
      <c r="XC1" s="95"/>
      <c r="XD1" s="95"/>
      <c r="XE1" s="95"/>
      <c r="XF1" s="95"/>
      <c r="XG1" s="95"/>
      <c r="XH1" s="95"/>
      <c r="XI1" s="95"/>
      <c r="XJ1" s="95"/>
      <c r="XK1" s="95"/>
      <c r="XL1" s="95"/>
      <c r="XM1" s="95"/>
      <c r="XN1" s="95"/>
      <c r="XO1" s="95"/>
      <c r="XP1" s="95"/>
      <c r="XQ1" s="95"/>
      <c r="XR1" s="95"/>
      <c r="XS1" s="95"/>
      <c r="XT1" s="95"/>
      <c r="XU1" s="95"/>
      <c r="XV1" s="95"/>
      <c r="XW1" s="95"/>
      <c r="XX1" s="95"/>
      <c r="XY1" s="95"/>
      <c r="XZ1" s="95"/>
      <c r="YA1" s="95"/>
      <c r="YB1" s="95"/>
      <c r="YC1" s="95"/>
      <c r="YD1" s="95"/>
      <c r="YE1" s="95"/>
      <c r="YF1" s="95"/>
      <c r="YG1" s="95"/>
      <c r="YH1" s="95"/>
    </row>
    <row r="2" spans="1:658" ht="21.75" customHeight="1">
      <c r="B2" s="61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  <c r="IW2" s="95"/>
      <c r="IX2" s="95"/>
      <c r="IY2" s="95"/>
      <c r="IZ2" s="95"/>
      <c r="JA2" s="95"/>
      <c r="JB2" s="95"/>
      <c r="JC2" s="95"/>
      <c r="JD2" s="95"/>
      <c r="JE2" s="95"/>
      <c r="JF2" s="95"/>
      <c r="JG2" s="95"/>
      <c r="JH2" s="95"/>
      <c r="JI2" s="95"/>
      <c r="JJ2" s="95"/>
      <c r="JK2" s="95"/>
      <c r="JL2" s="95"/>
      <c r="JM2" s="95"/>
      <c r="JN2" s="95"/>
      <c r="JO2" s="95"/>
      <c r="JP2" s="95"/>
      <c r="JQ2" s="95"/>
      <c r="JR2" s="95"/>
      <c r="JS2" s="95"/>
      <c r="JT2" s="95"/>
      <c r="JU2" s="95"/>
      <c r="JV2" s="95"/>
      <c r="JW2" s="95"/>
      <c r="JX2" s="95"/>
      <c r="JY2" s="95"/>
      <c r="JZ2" s="95"/>
      <c r="KA2" s="95"/>
      <c r="KB2" s="95"/>
      <c r="KC2" s="95"/>
      <c r="KD2" s="95"/>
      <c r="KE2" s="95"/>
      <c r="KF2" s="95"/>
      <c r="KG2" s="95"/>
      <c r="KH2" s="95"/>
      <c r="KI2" s="95"/>
      <c r="KJ2" s="95"/>
      <c r="KK2" s="95"/>
      <c r="KL2" s="95"/>
      <c r="KM2" s="95"/>
      <c r="KN2" s="95"/>
      <c r="KO2" s="95"/>
      <c r="KP2" s="95"/>
      <c r="KQ2" s="95"/>
      <c r="KR2" s="95"/>
      <c r="KS2" s="95"/>
      <c r="KT2" s="95"/>
      <c r="KU2" s="95"/>
      <c r="KV2" s="95"/>
      <c r="KW2" s="95"/>
      <c r="KX2" s="95"/>
      <c r="KY2" s="95"/>
      <c r="KZ2" s="95"/>
      <c r="LA2" s="95"/>
      <c r="LB2" s="95"/>
      <c r="LC2" s="95"/>
      <c r="LD2" s="95"/>
      <c r="LE2" s="95"/>
      <c r="LF2" s="95"/>
      <c r="LG2" s="95"/>
      <c r="LH2" s="95"/>
      <c r="LI2" s="95"/>
      <c r="LJ2" s="95"/>
      <c r="LK2" s="95"/>
      <c r="LL2" s="95"/>
      <c r="LM2" s="95"/>
      <c r="LN2" s="95"/>
      <c r="LO2" s="95"/>
      <c r="LP2" s="95"/>
      <c r="LQ2" s="95"/>
      <c r="LR2" s="95"/>
      <c r="LS2" s="95"/>
      <c r="LT2" s="95"/>
      <c r="LU2" s="95"/>
      <c r="LV2" s="95"/>
      <c r="LW2" s="95"/>
      <c r="LX2" s="95"/>
      <c r="LY2" s="95"/>
      <c r="LZ2" s="95"/>
      <c r="MA2" s="95"/>
      <c r="MB2" s="95"/>
      <c r="MC2" s="95"/>
      <c r="MD2" s="95"/>
      <c r="ME2" s="95"/>
      <c r="MF2" s="95"/>
      <c r="MG2" s="95"/>
      <c r="MH2" s="95"/>
      <c r="MI2" s="95"/>
      <c r="MJ2" s="95"/>
      <c r="MK2" s="95"/>
      <c r="ML2" s="95"/>
      <c r="MM2" s="95"/>
      <c r="MN2" s="95"/>
      <c r="MO2" s="95"/>
      <c r="MP2" s="95"/>
      <c r="MQ2" s="95"/>
      <c r="MR2" s="95"/>
      <c r="MS2" s="95"/>
      <c r="MT2" s="95"/>
      <c r="MU2" s="95"/>
      <c r="MV2" s="95"/>
      <c r="MW2" s="95"/>
      <c r="MX2" s="95"/>
      <c r="MY2" s="95"/>
      <c r="MZ2" s="95"/>
      <c r="NA2" s="95"/>
      <c r="NB2" s="95"/>
      <c r="NC2" s="95"/>
      <c r="ND2" s="95"/>
      <c r="NE2" s="95"/>
      <c r="NF2" s="95"/>
      <c r="NG2" s="95"/>
      <c r="NH2" s="95"/>
      <c r="NI2" s="95"/>
      <c r="NJ2" s="95"/>
      <c r="NK2" s="95"/>
      <c r="NL2" s="95"/>
      <c r="NM2" s="95"/>
      <c r="NN2" s="95"/>
      <c r="NO2" s="95"/>
      <c r="NP2" s="95"/>
      <c r="NQ2" s="95"/>
      <c r="NR2" s="95"/>
      <c r="NS2" s="95"/>
      <c r="NT2" s="95"/>
      <c r="NU2" s="95"/>
      <c r="NV2" s="95"/>
      <c r="NW2" s="95"/>
      <c r="NX2" s="95"/>
      <c r="NY2" s="95"/>
      <c r="NZ2" s="95"/>
      <c r="OA2" s="95"/>
      <c r="OB2" s="95"/>
      <c r="OC2" s="95"/>
      <c r="OD2" s="95"/>
      <c r="OE2" s="95"/>
      <c r="OF2" s="95"/>
      <c r="OG2" s="95"/>
      <c r="OH2" s="95"/>
      <c r="OI2" s="95"/>
      <c r="OJ2" s="95"/>
      <c r="OK2" s="95"/>
      <c r="OL2" s="95"/>
      <c r="OM2" s="95"/>
      <c r="ON2" s="95"/>
      <c r="OO2" s="95"/>
      <c r="OP2" s="95"/>
      <c r="OQ2" s="95"/>
      <c r="OR2" s="95"/>
      <c r="OS2" s="95"/>
      <c r="OT2" s="95"/>
      <c r="OU2" s="95"/>
      <c r="OV2" s="95"/>
      <c r="OW2" s="95"/>
      <c r="OX2" s="95"/>
      <c r="OY2" s="95"/>
      <c r="OZ2" s="95"/>
      <c r="PA2" s="95"/>
      <c r="PB2" s="95"/>
      <c r="PC2" s="95"/>
      <c r="PD2" s="95"/>
      <c r="PE2" s="95"/>
      <c r="PF2" s="95"/>
      <c r="PG2" s="95"/>
      <c r="PH2" s="95"/>
      <c r="PI2" s="95"/>
      <c r="PJ2" s="95"/>
      <c r="PK2" s="95"/>
      <c r="PL2" s="95"/>
      <c r="PM2" s="95"/>
      <c r="PN2" s="95"/>
      <c r="PO2" s="95"/>
      <c r="PP2" s="95"/>
      <c r="PQ2" s="95"/>
      <c r="PR2" s="95"/>
      <c r="PS2" s="95"/>
      <c r="PT2" s="95"/>
      <c r="PU2" s="95"/>
      <c r="PV2" s="95"/>
      <c r="PW2" s="95"/>
      <c r="PX2" s="95"/>
      <c r="PY2" s="95"/>
      <c r="PZ2" s="95"/>
      <c r="QA2" s="95"/>
      <c r="QB2" s="95"/>
      <c r="QC2" s="95"/>
      <c r="QD2" s="95"/>
      <c r="QE2" s="95"/>
      <c r="QF2" s="95"/>
      <c r="QG2" s="95"/>
      <c r="QH2" s="95"/>
      <c r="QI2" s="95"/>
      <c r="QJ2" s="95"/>
      <c r="QK2" s="95"/>
      <c r="QL2" s="95"/>
      <c r="QM2" s="95"/>
      <c r="QN2" s="95"/>
      <c r="QO2" s="95"/>
      <c r="QP2" s="95"/>
      <c r="QQ2" s="95"/>
      <c r="QR2" s="95"/>
      <c r="QS2" s="95"/>
      <c r="QT2" s="95"/>
      <c r="QU2" s="95"/>
      <c r="QV2" s="95"/>
      <c r="QW2" s="95"/>
      <c r="QX2" s="95"/>
      <c r="QY2" s="95"/>
      <c r="QZ2" s="95"/>
      <c r="RA2" s="95"/>
      <c r="RB2" s="95"/>
      <c r="RC2" s="95"/>
      <c r="RD2" s="95"/>
      <c r="RE2" s="95"/>
      <c r="RF2" s="95"/>
      <c r="RG2" s="95"/>
      <c r="RH2" s="95"/>
      <c r="RI2" s="95"/>
      <c r="RJ2" s="95"/>
      <c r="RK2" s="95"/>
      <c r="RL2" s="95"/>
      <c r="RM2" s="95"/>
      <c r="RN2" s="95"/>
      <c r="RO2" s="95"/>
      <c r="RP2" s="95"/>
      <c r="RQ2" s="95"/>
      <c r="RR2" s="95"/>
      <c r="RS2" s="95"/>
      <c r="RT2" s="95"/>
      <c r="RU2" s="95"/>
      <c r="RV2" s="95"/>
      <c r="RW2" s="95"/>
      <c r="RX2" s="95"/>
      <c r="RY2" s="95"/>
      <c r="RZ2" s="95"/>
      <c r="SA2" s="95"/>
      <c r="SB2" s="95"/>
      <c r="SC2" s="95"/>
      <c r="SD2" s="95"/>
      <c r="SE2" s="95"/>
      <c r="SF2" s="95"/>
      <c r="SG2" s="95"/>
      <c r="SH2" s="95"/>
      <c r="SI2" s="95"/>
      <c r="SJ2" s="95"/>
      <c r="SK2" s="95"/>
      <c r="SL2" s="95"/>
      <c r="SM2" s="95"/>
      <c r="SN2" s="95"/>
      <c r="SO2" s="95"/>
      <c r="SP2" s="95"/>
      <c r="SQ2" s="95"/>
      <c r="SR2" s="95"/>
      <c r="SS2" s="95"/>
      <c r="ST2" s="95"/>
      <c r="SU2" s="95"/>
      <c r="SV2" s="95"/>
      <c r="SW2" s="95"/>
      <c r="SX2" s="95"/>
      <c r="SY2" s="95"/>
      <c r="SZ2" s="95"/>
      <c r="TA2" s="95"/>
      <c r="TB2" s="95"/>
      <c r="TC2" s="95"/>
      <c r="TD2" s="95"/>
      <c r="TE2" s="95"/>
      <c r="TF2" s="95"/>
      <c r="TG2" s="95"/>
      <c r="TH2" s="95"/>
      <c r="TI2" s="95"/>
      <c r="TJ2" s="95"/>
      <c r="TK2" s="95"/>
      <c r="TL2" s="95"/>
      <c r="TM2" s="95"/>
      <c r="TN2" s="95"/>
      <c r="TO2" s="95"/>
      <c r="TP2" s="95"/>
      <c r="TQ2" s="95"/>
      <c r="TR2" s="95"/>
      <c r="TS2" s="95"/>
      <c r="TT2" s="95"/>
      <c r="TU2" s="95"/>
      <c r="TV2" s="95"/>
      <c r="TW2" s="95"/>
      <c r="TX2" s="95"/>
      <c r="TY2" s="95"/>
      <c r="TZ2" s="95"/>
      <c r="UA2" s="95"/>
      <c r="UB2" s="95"/>
      <c r="UC2" s="95"/>
      <c r="UD2" s="95"/>
      <c r="UE2" s="95"/>
      <c r="UF2" s="95"/>
      <c r="UG2" s="95"/>
      <c r="UH2" s="95"/>
      <c r="UI2" s="95"/>
      <c r="UJ2" s="95"/>
      <c r="UK2" s="95"/>
      <c r="UL2" s="95"/>
      <c r="UM2" s="95"/>
      <c r="UN2" s="95"/>
      <c r="UO2" s="95"/>
      <c r="UP2" s="95"/>
      <c r="UQ2" s="95"/>
      <c r="UR2" s="95"/>
      <c r="US2" s="95"/>
      <c r="UT2" s="95"/>
      <c r="UU2" s="95"/>
      <c r="UV2" s="95"/>
      <c r="UW2" s="95"/>
      <c r="UX2" s="95"/>
      <c r="UY2" s="95"/>
      <c r="UZ2" s="95"/>
      <c r="VA2" s="95"/>
      <c r="VB2" s="95"/>
      <c r="VC2" s="95"/>
      <c r="VD2" s="95"/>
      <c r="VE2" s="95"/>
      <c r="VF2" s="95"/>
      <c r="VG2" s="95"/>
      <c r="VH2" s="95"/>
      <c r="VI2" s="95"/>
      <c r="VJ2" s="95"/>
      <c r="VK2" s="95"/>
      <c r="VL2" s="95"/>
      <c r="VM2" s="95"/>
      <c r="VN2" s="95"/>
      <c r="VO2" s="95"/>
      <c r="VP2" s="95"/>
      <c r="VQ2" s="95"/>
      <c r="VR2" s="95"/>
      <c r="VS2" s="95"/>
      <c r="VT2" s="95"/>
      <c r="VU2" s="95"/>
      <c r="VV2" s="95"/>
      <c r="VW2" s="95"/>
      <c r="VX2" s="95"/>
      <c r="VY2" s="95"/>
      <c r="VZ2" s="95"/>
      <c r="WA2" s="95"/>
      <c r="WB2" s="95"/>
      <c r="WC2" s="95"/>
      <c r="WD2" s="95"/>
      <c r="WE2" s="95"/>
      <c r="WF2" s="95"/>
      <c r="WG2" s="95"/>
      <c r="WH2" s="95"/>
      <c r="WI2" s="95"/>
      <c r="WJ2" s="95"/>
      <c r="WK2" s="95"/>
      <c r="WL2" s="95"/>
      <c r="WM2" s="95"/>
      <c r="WN2" s="95"/>
      <c r="WO2" s="95"/>
      <c r="WP2" s="95"/>
      <c r="WQ2" s="95"/>
      <c r="WR2" s="95"/>
      <c r="WS2" s="95"/>
      <c r="WT2" s="95"/>
      <c r="WU2" s="95"/>
      <c r="WV2" s="95"/>
      <c r="WW2" s="95"/>
      <c r="WX2" s="95"/>
      <c r="WY2" s="95"/>
      <c r="WZ2" s="95"/>
      <c r="XA2" s="95"/>
      <c r="XB2" s="95"/>
      <c r="XC2" s="95"/>
      <c r="XD2" s="95"/>
      <c r="XE2" s="95"/>
      <c r="XF2" s="95"/>
      <c r="XG2" s="95"/>
      <c r="XH2" s="95"/>
      <c r="XI2" s="95"/>
      <c r="XJ2" s="95"/>
      <c r="XK2" s="95"/>
      <c r="XL2" s="95"/>
      <c r="XM2" s="95"/>
      <c r="XN2" s="95"/>
      <c r="XO2" s="95"/>
      <c r="XP2" s="95"/>
      <c r="XQ2" s="95"/>
      <c r="XR2" s="95"/>
      <c r="XS2" s="95"/>
      <c r="XT2" s="95"/>
      <c r="XU2" s="95"/>
      <c r="XV2" s="95"/>
      <c r="XW2" s="95"/>
      <c r="XX2" s="95"/>
      <c r="XY2" s="95"/>
      <c r="XZ2" s="95"/>
      <c r="YA2" s="95"/>
      <c r="YB2" s="95"/>
      <c r="YC2" s="95"/>
      <c r="YD2" s="95"/>
      <c r="YE2" s="95"/>
      <c r="YF2" s="95"/>
      <c r="YG2" s="95"/>
      <c r="YH2" s="95"/>
    </row>
    <row r="3" spans="1:658" ht="21.75" customHeight="1">
      <c r="B3" s="61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  <c r="IW3" s="95"/>
      <c r="IX3" s="95"/>
      <c r="IY3" s="95"/>
      <c r="IZ3" s="95"/>
      <c r="JA3" s="95"/>
      <c r="JB3" s="95"/>
      <c r="JC3" s="95"/>
      <c r="JD3" s="95"/>
      <c r="JE3" s="95"/>
      <c r="JF3" s="95"/>
      <c r="JG3" s="95"/>
      <c r="JH3" s="95"/>
      <c r="JI3" s="95"/>
      <c r="JJ3" s="95"/>
      <c r="JK3" s="95"/>
      <c r="JL3" s="95"/>
      <c r="JM3" s="95"/>
      <c r="JN3" s="95"/>
      <c r="JO3" s="95"/>
      <c r="JP3" s="95"/>
      <c r="JQ3" s="95"/>
      <c r="JR3" s="95"/>
      <c r="JS3" s="95"/>
      <c r="JT3" s="95"/>
      <c r="JU3" s="95"/>
      <c r="JV3" s="95"/>
      <c r="JW3" s="95"/>
      <c r="JX3" s="95"/>
      <c r="JY3" s="95"/>
      <c r="JZ3" s="95"/>
      <c r="KA3" s="95"/>
      <c r="KB3" s="95"/>
      <c r="KC3" s="95"/>
      <c r="KD3" s="95"/>
      <c r="KE3" s="95"/>
      <c r="KF3" s="95"/>
      <c r="KG3" s="95"/>
      <c r="KH3" s="95"/>
      <c r="KI3" s="95"/>
      <c r="KJ3" s="95"/>
      <c r="KK3" s="95"/>
      <c r="KL3" s="95"/>
      <c r="KM3" s="95"/>
      <c r="KN3" s="95"/>
      <c r="KO3" s="95"/>
      <c r="KP3" s="95"/>
      <c r="KQ3" s="95"/>
      <c r="KR3" s="95"/>
      <c r="KS3" s="95"/>
      <c r="KT3" s="95"/>
      <c r="KU3" s="95"/>
      <c r="KV3" s="95"/>
      <c r="KW3" s="95"/>
      <c r="KX3" s="95"/>
      <c r="KY3" s="95"/>
      <c r="KZ3" s="95"/>
      <c r="LA3" s="95"/>
      <c r="LB3" s="95"/>
      <c r="LC3" s="95"/>
      <c r="LD3" s="95"/>
      <c r="LE3" s="95"/>
      <c r="LF3" s="95"/>
      <c r="LG3" s="95"/>
      <c r="LH3" s="95"/>
      <c r="LI3" s="95"/>
      <c r="LJ3" s="95"/>
      <c r="LK3" s="95"/>
      <c r="LL3" s="95"/>
      <c r="LM3" s="95"/>
      <c r="LN3" s="95"/>
      <c r="LO3" s="95"/>
      <c r="LP3" s="95"/>
      <c r="LQ3" s="95"/>
      <c r="LR3" s="95"/>
      <c r="LS3" s="95"/>
      <c r="LT3" s="95"/>
      <c r="LU3" s="95"/>
      <c r="LV3" s="95"/>
      <c r="LW3" s="95"/>
      <c r="LX3" s="95"/>
      <c r="LY3" s="95"/>
      <c r="LZ3" s="95"/>
      <c r="MA3" s="95"/>
      <c r="MB3" s="95"/>
      <c r="MC3" s="95"/>
      <c r="MD3" s="95"/>
      <c r="ME3" s="95"/>
      <c r="MF3" s="95"/>
      <c r="MG3" s="95"/>
      <c r="MH3" s="95"/>
      <c r="MI3" s="95"/>
      <c r="MJ3" s="95"/>
      <c r="MK3" s="95"/>
      <c r="ML3" s="95"/>
      <c r="MM3" s="95"/>
      <c r="MN3" s="95"/>
      <c r="MO3" s="95"/>
      <c r="MP3" s="95"/>
      <c r="MQ3" s="95"/>
      <c r="MR3" s="95"/>
      <c r="MS3" s="95"/>
      <c r="MT3" s="95"/>
      <c r="MU3" s="95"/>
      <c r="MV3" s="95"/>
      <c r="MW3" s="95"/>
      <c r="MX3" s="95"/>
      <c r="MY3" s="95"/>
      <c r="MZ3" s="95"/>
      <c r="NA3" s="95"/>
      <c r="NB3" s="95"/>
      <c r="NC3" s="95"/>
      <c r="ND3" s="95"/>
      <c r="NE3" s="95"/>
      <c r="NF3" s="95"/>
      <c r="NG3" s="95"/>
      <c r="NH3" s="95"/>
      <c r="NI3" s="95"/>
      <c r="NJ3" s="95"/>
      <c r="NK3" s="95"/>
      <c r="NL3" s="95"/>
      <c r="NM3" s="95"/>
      <c r="NN3" s="95"/>
      <c r="NO3" s="95"/>
      <c r="NP3" s="95"/>
      <c r="NQ3" s="95"/>
      <c r="NR3" s="95"/>
      <c r="NS3" s="95"/>
      <c r="NT3" s="95"/>
      <c r="NU3" s="95"/>
      <c r="NV3" s="95"/>
      <c r="NW3" s="95"/>
      <c r="NX3" s="95"/>
      <c r="NY3" s="95"/>
      <c r="NZ3" s="95"/>
      <c r="OA3" s="95"/>
      <c r="OB3" s="95"/>
      <c r="OC3" s="95"/>
      <c r="OD3" s="95"/>
      <c r="OE3" s="95"/>
      <c r="OF3" s="95"/>
      <c r="OG3" s="95"/>
      <c r="OH3" s="95"/>
      <c r="OI3" s="95"/>
      <c r="OJ3" s="95"/>
      <c r="OK3" s="95"/>
      <c r="OL3" s="95"/>
      <c r="OM3" s="95"/>
      <c r="ON3" s="95"/>
      <c r="OO3" s="95"/>
      <c r="OP3" s="95"/>
      <c r="OQ3" s="95"/>
      <c r="OR3" s="95"/>
      <c r="OS3" s="95"/>
      <c r="OT3" s="95"/>
      <c r="OU3" s="95"/>
      <c r="OV3" s="95"/>
      <c r="OW3" s="95"/>
      <c r="OX3" s="95"/>
      <c r="OY3" s="95"/>
      <c r="OZ3" s="95"/>
      <c r="PA3" s="95"/>
      <c r="PB3" s="95"/>
      <c r="PC3" s="95"/>
      <c r="PD3" s="95"/>
      <c r="PE3" s="95"/>
      <c r="PF3" s="95"/>
      <c r="PG3" s="95"/>
      <c r="PH3" s="95"/>
      <c r="PI3" s="95"/>
      <c r="PJ3" s="95"/>
      <c r="PK3" s="95"/>
      <c r="PL3" s="95"/>
      <c r="PM3" s="95"/>
      <c r="PN3" s="95"/>
      <c r="PO3" s="95"/>
      <c r="PP3" s="95"/>
      <c r="PQ3" s="95"/>
      <c r="PR3" s="95"/>
      <c r="PS3" s="95"/>
      <c r="PT3" s="95"/>
      <c r="PU3" s="95"/>
      <c r="PV3" s="95"/>
      <c r="PW3" s="95"/>
      <c r="PX3" s="95"/>
      <c r="PY3" s="95"/>
      <c r="PZ3" s="95"/>
      <c r="QA3" s="95"/>
      <c r="QB3" s="95"/>
      <c r="QC3" s="95"/>
      <c r="QD3" s="95"/>
      <c r="QE3" s="95"/>
      <c r="QF3" s="95"/>
      <c r="QG3" s="95"/>
      <c r="QH3" s="95"/>
      <c r="QI3" s="95"/>
      <c r="QJ3" s="95"/>
      <c r="QK3" s="95"/>
      <c r="QL3" s="95"/>
      <c r="QM3" s="95"/>
      <c r="QN3" s="95"/>
      <c r="QO3" s="95"/>
      <c r="QP3" s="95"/>
      <c r="QQ3" s="95"/>
      <c r="QR3" s="95"/>
      <c r="QS3" s="95"/>
      <c r="QT3" s="95"/>
      <c r="QU3" s="95"/>
      <c r="QV3" s="95"/>
      <c r="QW3" s="95"/>
      <c r="QX3" s="95"/>
      <c r="QY3" s="95"/>
      <c r="QZ3" s="95"/>
      <c r="RA3" s="95"/>
      <c r="RB3" s="95"/>
      <c r="RC3" s="95"/>
      <c r="RD3" s="95"/>
      <c r="RE3" s="95"/>
      <c r="RF3" s="95"/>
      <c r="RG3" s="95"/>
      <c r="RH3" s="95"/>
      <c r="RI3" s="95"/>
      <c r="RJ3" s="95"/>
      <c r="RK3" s="95"/>
      <c r="RL3" s="95"/>
      <c r="RM3" s="95"/>
      <c r="RN3" s="95"/>
      <c r="RO3" s="95"/>
      <c r="RP3" s="95"/>
      <c r="RQ3" s="95"/>
      <c r="RR3" s="95"/>
      <c r="RS3" s="95"/>
      <c r="RT3" s="95"/>
      <c r="RU3" s="95"/>
      <c r="RV3" s="95"/>
      <c r="RW3" s="95"/>
      <c r="RX3" s="95"/>
      <c r="RY3" s="95"/>
      <c r="RZ3" s="95"/>
      <c r="SA3" s="95"/>
      <c r="SB3" s="95"/>
      <c r="SC3" s="95"/>
      <c r="SD3" s="95"/>
      <c r="SE3" s="95"/>
      <c r="SF3" s="95"/>
      <c r="SG3" s="95"/>
      <c r="SH3" s="95"/>
      <c r="SI3" s="95"/>
      <c r="SJ3" s="95"/>
      <c r="SK3" s="95"/>
      <c r="SL3" s="95"/>
      <c r="SM3" s="95"/>
      <c r="SN3" s="95"/>
      <c r="SO3" s="95"/>
      <c r="SP3" s="95"/>
      <c r="SQ3" s="95"/>
      <c r="SR3" s="95"/>
      <c r="SS3" s="95"/>
      <c r="ST3" s="95"/>
      <c r="SU3" s="95"/>
      <c r="SV3" s="95"/>
      <c r="SW3" s="95"/>
      <c r="SX3" s="95"/>
      <c r="SY3" s="95"/>
      <c r="SZ3" s="95"/>
      <c r="TA3" s="95"/>
      <c r="TB3" s="95"/>
      <c r="TC3" s="95"/>
      <c r="TD3" s="95"/>
      <c r="TE3" s="95"/>
      <c r="TF3" s="95"/>
      <c r="TG3" s="95"/>
      <c r="TH3" s="95"/>
      <c r="TI3" s="95"/>
      <c r="TJ3" s="95"/>
      <c r="TK3" s="95"/>
      <c r="TL3" s="95"/>
      <c r="TM3" s="95"/>
      <c r="TN3" s="95"/>
      <c r="TO3" s="95"/>
      <c r="TP3" s="95"/>
      <c r="TQ3" s="95"/>
      <c r="TR3" s="95"/>
      <c r="TS3" s="95"/>
      <c r="TT3" s="95"/>
      <c r="TU3" s="95"/>
      <c r="TV3" s="95"/>
      <c r="TW3" s="95"/>
      <c r="TX3" s="95"/>
      <c r="TY3" s="95"/>
      <c r="TZ3" s="95"/>
      <c r="UA3" s="95"/>
      <c r="UB3" s="95"/>
      <c r="UC3" s="95"/>
      <c r="UD3" s="95"/>
      <c r="UE3" s="95"/>
      <c r="UF3" s="95"/>
      <c r="UG3" s="95"/>
      <c r="UH3" s="95"/>
      <c r="UI3" s="95"/>
      <c r="UJ3" s="95"/>
      <c r="UK3" s="95"/>
      <c r="UL3" s="95"/>
      <c r="UM3" s="95"/>
      <c r="UN3" s="95"/>
      <c r="UO3" s="95"/>
      <c r="UP3" s="95"/>
      <c r="UQ3" s="95"/>
      <c r="UR3" s="95"/>
      <c r="US3" s="95"/>
      <c r="UT3" s="95"/>
      <c r="UU3" s="95"/>
      <c r="UV3" s="95"/>
      <c r="UW3" s="95"/>
      <c r="UX3" s="95"/>
      <c r="UY3" s="95"/>
      <c r="UZ3" s="95"/>
      <c r="VA3" s="95"/>
      <c r="VB3" s="95"/>
      <c r="VC3" s="95"/>
      <c r="VD3" s="95"/>
      <c r="VE3" s="95"/>
      <c r="VF3" s="95"/>
      <c r="VG3" s="95"/>
      <c r="VH3" s="95"/>
      <c r="VI3" s="95"/>
      <c r="VJ3" s="95"/>
      <c r="VK3" s="95"/>
      <c r="VL3" s="95"/>
      <c r="VM3" s="95"/>
      <c r="VN3" s="95"/>
      <c r="VO3" s="95"/>
      <c r="VP3" s="95"/>
      <c r="VQ3" s="95"/>
      <c r="VR3" s="95"/>
      <c r="VS3" s="95"/>
      <c r="VT3" s="95"/>
      <c r="VU3" s="95"/>
      <c r="VV3" s="95"/>
      <c r="VW3" s="95"/>
      <c r="VX3" s="95"/>
      <c r="VY3" s="95"/>
      <c r="VZ3" s="95"/>
      <c r="WA3" s="95"/>
      <c r="WB3" s="95"/>
      <c r="WC3" s="95"/>
      <c r="WD3" s="95"/>
      <c r="WE3" s="95"/>
      <c r="WF3" s="95"/>
      <c r="WG3" s="95"/>
      <c r="WH3" s="95"/>
      <c r="WI3" s="95"/>
      <c r="WJ3" s="95"/>
      <c r="WK3" s="95"/>
      <c r="WL3" s="95"/>
      <c r="WM3" s="95"/>
      <c r="WN3" s="95"/>
      <c r="WO3" s="95"/>
      <c r="WP3" s="95"/>
      <c r="WQ3" s="95"/>
      <c r="WR3" s="95"/>
      <c r="WS3" s="95"/>
      <c r="WT3" s="95"/>
      <c r="WU3" s="95"/>
      <c r="WV3" s="95"/>
      <c r="WW3" s="95"/>
      <c r="WX3" s="95"/>
      <c r="WY3" s="95"/>
      <c r="WZ3" s="95"/>
      <c r="XA3" s="95"/>
      <c r="XB3" s="95"/>
      <c r="XC3" s="95"/>
      <c r="XD3" s="95"/>
      <c r="XE3" s="95"/>
      <c r="XF3" s="95"/>
      <c r="XG3" s="95"/>
      <c r="XH3" s="95"/>
      <c r="XI3" s="95"/>
      <c r="XJ3" s="95"/>
      <c r="XK3" s="95"/>
      <c r="XL3" s="95"/>
      <c r="XM3" s="95"/>
      <c r="XN3" s="95"/>
      <c r="XO3" s="95"/>
      <c r="XP3" s="95"/>
      <c r="XQ3" s="95"/>
      <c r="XR3" s="95"/>
      <c r="XS3" s="95"/>
      <c r="XT3" s="95"/>
      <c r="XU3" s="95"/>
      <c r="XV3" s="95"/>
      <c r="XW3" s="95"/>
      <c r="XX3" s="95"/>
      <c r="XY3" s="95"/>
      <c r="XZ3" s="95"/>
      <c r="YA3" s="95"/>
      <c r="YB3" s="95"/>
      <c r="YC3" s="95"/>
      <c r="YD3" s="95"/>
      <c r="YE3" s="95"/>
      <c r="YF3" s="95"/>
      <c r="YG3" s="95"/>
      <c r="YH3" s="95"/>
    </row>
    <row r="4" spans="1:658" ht="21.75" customHeight="1">
      <c r="B4" s="307" t="s">
        <v>117</v>
      </c>
      <c r="C4" s="307"/>
      <c r="D4" s="307"/>
      <c r="E4" s="307"/>
      <c r="F4" s="307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  <c r="IW4" s="95"/>
      <c r="IX4" s="95"/>
      <c r="IY4" s="95"/>
      <c r="IZ4" s="95"/>
      <c r="JA4" s="95"/>
      <c r="JB4" s="95"/>
      <c r="JC4" s="95"/>
      <c r="JD4" s="95"/>
      <c r="JE4" s="95"/>
      <c r="JF4" s="95"/>
      <c r="JG4" s="95"/>
      <c r="JH4" s="95"/>
      <c r="JI4" s="95"/>
      <c r="JJ4" s="95"/>
      <c r="JK4" s="95"/>
      <c r="JL4" s="95"/>
      <c r="JM4" s="95"/>
      <c r="JN4" s="95"/>
      <c r="JO4" s="95"/>
      <c r="JP4" s="95"/>
      <c r="JQ4" s="95"/>
      <c r="JR4" s="95"/>
      <c r="JS4" s="95"/>
      <c r="JT4" s="95"/>
      <c r="JU4" s="95"/>
      <c r="JV4" s="95"/>
      <c r="JW4" s="95"/>
      <c r="JX4" s="95"/>
      <c r="JY4" s="95"/>
      <c r="JZ4" s="95"/>
      <c r="KA4" s="95"/>
      <c r="KB4" s="95"/>
      <c r="KC4" s="95"/>
      <c r="KD4" s="95"/>
      <c r="KE4" s="95"/>
      <c r="KF4" s="95"/>
      <c r="KG4" s="95"/>
      <c r="KH4" s="95"/>
      <c r="KI4" s="95"/>
      <c r="KJ4" s="95"/>
      <c r="KK4" s="95"/>
      <c r="KL4" s="95"/>
      <c r="KM4" s="95"/>
      <c r="KN4" s="95"/>
      <c r="KO4" s="95"/>
      <c r="KP4" s="95"/>
      <c r="KQ4" s="95"/>
      <c r="KR4" s="95"/>
      <c r="KS4" s="95"/>
      <c r="KT4" s="95"/>
      <c r="KU4" s="95"/>
      <c r="KV4" s="95"/>
      <c r="KW4" s="95"/>
      <c r="KX4" s="95"/>
      <c r="KY4" s="95"/>
      <c r="KZ4" s="95"/>
      <c r="LA4" s="95"/>
      <c r="LB4" s="95"/>
      <c r="LC4" s="95"/>
      <c r="LD4" s="95"/>
      <c r="LE4" s="95"/>
      <c r="LF4" s="95"/>
      <c r="LG4" s="95"/>
      <c r="LH4" s="95"/>
      <c r="LI4" s="95"/>
      <c r="LJ4" s="95"/>
      <c r="LK4" s="95"/>
      <c r="LL4" s="95"/>
      <c r="LM4" s="95"/>
      <c r="LN4" s="95"/>
      <c r="LO4" s="95"/>
      <c r="LP4" s="95"/>
      <c r="LQ4" s="95"/>
      <c r="LR4" s="95"/>
      <c r="LS4" s="95"/>
      <c r="LT4" s="95"/>
      <c r="LU4" s="95"/>
      <c r="LV4" s="95"/>
      <c r="LW4" s="95"/>
      <c r="LX4" s="95"/>
      <c r="LY4" s="95"/>
      <c r="LZ4" s="95"/>
      <c r="MA4" s="95"/>
      <c r="MB4" s="95"/>
      <c r="MC4" s="95"/>
      <c r="MD4" s="95"/>
      <c r="ME4" s="95"/>
      <c r="MF4" s="95"/>
      <c r="MG4" s="95"/>
      <c r="MH4" s="95"/>
      <c r="MI4" s="95"/>
      <c r="MJ4" s="95"/>
      <c r="MK4" s="95"/>
      <c r="ML4" s="95"/>
      <c r="MM4" s="95"/>
      <c r="MN4" s="95"/>
      <c r="MO4" s="95"/>
      <c r="MP4" s="95"/>
      <c r="MQ4" s="95"/>
      <c r="MR4" s="95"/>
      <c r="MS4" s="95"/>
      <c r="MT4" s="95"/>
      <c r="MU4" s="95"/>
      <c r="MV4" s="95"/>
      <c r="MW4" s="95"/>
      <c r="MX4" s="95"/>
      <c r="MY4" s="95"/>
      <c r="MZ4" s="95"/>
      <c r="NA4" s="95"/>
      <c r="NB4" s="95"/>
      <c r="NC4" s="95"/>
      <c r="ND4" s="95"/>
      <c r="NE4" s="95"/>
      <c r="NF4" s="95"/>
      <c r="NG4" s="95"/>
      <c r="NH4" s="95"/>
      <c r="NI4" s="95"/>
      <c r="NJ4" s="95"/>
      <c r="NK4" s="95"/>
      <c r="NL4" s="95"/>
      <c r="NM4" s="95"/>
      <c r="NN4" s="95"/>
      <c r="NO4" s="95"/>
      <c r="NP4" s="95"/>
      <c r="NQ4" s="95"/>
      <c r="NR4" s="95"/>
      <c r="NS4" s="95"/>
      <c r="NT4" s="95"/>
      <c r="NU4" s="95"/>
      <c r="NV4" s="95"/>
      <c r="NW4" s="95"/>
      <c r="NX4" s="95"/>
      <c r="NY4" s="95"/>
      <c r="NZ4" s="95"/>
      <c r="OA4" s="95"/>
      <c r="OB4" s="95"/>
      <c r="OC4" s="95"/>
      <c r="OD4" s="95"/>
      <c r="OE4" s="95"/>
      <c r="OF4" s="95"/>
      <c r="OG4" s="95"/>
      <c r="OH4" s="95"/>
      <c r="OI4" s="95"/>
      <c r="OJ4" s="95"/>
      <c r="OK4" s="95"/>
      <c r="OL4" s="95"/>
      <c r="OM4" s="95"/>
      <c r="ON4" s="95"/>
      <c r="OO4" s="95"/>
      <c r="OP4" s="95"/>
      <c r="OQ4" s="95"/>
      <c r="OR4" s="95"/>
      <c r="OS4" s="95"/>
      <c r="OT4" s="95"/>
      <c r="OU4" s="95"/>
      <c r="OV4" s="95"/>
      <c r="OW4" s="95"/>
      <c r="OX4" s="95"/>
      <c r="OY4" s="95"/>
      <c r="OZ4" s="95"/>
      <c r="PA4" s="95"/>
      <c r="PB4" s="95"/>
      <c r="PC4" s="95"/>
      <c r="PD4" s="95"/>
      <c r="PE4" s="95"/>
      <c r="PF4" s="95"/>
      <c r="PG4" s="95"/>
      <c r="PH4" s="95"/>
      <c r="PI4" s="95"/>
      <c r="PJ4" s="95"/>
      <c r="PK4" s="95"/>
      <c r="PL4" s="95"/>
      <c r="PM4" s="95"/>
      <c r="PN4" s="95"/>
      <c r="PO4" s="95"/>
      <c r="PP4" s="95"/>
      <c r="PQ4" s="95"/>
      <c r="PR4" s="95"/>
      <c r="PS4" s="95"/>
      <c r="PT4" s="95"/>
      <c r="PU4" s="95"/>
      <c r="PV4" s="95"/>
      <c r="PW4" s="95"/>
      <c r="PX4" s="95"/>
      <c r="PY4" s="95"/>
      <c r="PZ4" s="95"/>
      <c r="QA4" s="95"/>
      <c r="QB4" s="95"/>
      <c r="QC4" s="95"/>
      <c r="QD4" s="95"/>
      <c r="QE4" s="95"/>
      <c r="QF4" s="95"/>
      <c r="QG4" s="95"/>
      <c r="QH4" s="95"/>
      <c r="QI4" s="95"/>
      <c r="QJ4" s="95"/>
      <c r="QK4" s="95"/>
      <c r="QL4" s="95"/>
      <c r="QM4" s="95"/>
      <c r="QN4" s="95"/>
      <c r="QO4" s="95"/>
      <c r="QP4" s="95"/>
      <c r="QQ4" s="95"/>
      <c r="QR4" s="95"/>
      <c r="QS4" s="95"/>
      <c r="QT4" s="95"/>
      <c r="QU4" s="95"/>
      <c r="QV4" s="95"/>
      <c r="QW4" s="95"/>
      <c r="QX4" s="95"/>
      <c r="QY4" s="95"/>
      <c r="QZ4" s="95"/>
      <c r="RA4" s="95"/>
      <c r="RB4" s="95"/>
      <c r="RC4" s="95"/>
      <c r="RD4" s="95"/>
      <c r="RE4" s="95"/>
      <c r="RF4" s="95"/>
      <c r="RG4" s="95"/>
      <c r="RH4" s="95"/>
      <c r="RI4" s="95"/>
      <c r="RJ4" s="95"/>
      <c r="RK4" s="95"/>
      <c r="RL4" s="95"/>
      <c r="RM4" s="95"/>
      <c r="RN4" s="95"/>
      <c r="RO4" s="95"/>
      <c r="RP4" s="95"/>
      <c r="RQ4" s="95"/>
      <c r="RR4" s="95"/>
      <c r="RS4" s="95"/>
      <c r="RT4" s="95"/>
      <c r="RU4" s="95"/>
      <c r="RV4" s="95"/>
      <c r="RW4" s="95"/>
      <c r="RX4" s="95"/>
      <c r="RY4" s="95"/>
      <c r="RZ4" s="95"/>
      <c r="SA4" s="95"/>
      <c r="SB4" s="95"/>
      <c r="SC4" s="95"/>
      <c r="SD4" s="95"/>
      <c r="SE4" s="95"/>
      <c r="SF4" s="95"/>
      <c r="SG4" s="95"/>
      <c r="SH4" s="95"/>
      <c r="SI4" s="95"/>
      <c r="SJ4" s="95"/>
      <c r="SK4" s="95"/>
      <c r="SL4" s="95"/>
      <c r="SM4" s="95"/>
      <c r="SN4" s="95"/>
      <c r="SO4" s="95"/>
      <c r="SP4" s="95"/>
      <c r="SQ4" s="95"/>
      <c r="SR4" s="95"/>
      <c r="SS4" s="95"/>
      <c r="ST4" s="95"/>
      <c r="SU4" s="95"/>
      <c r="SV4" s="95"/>
      <c r="SW4" s="95"/>
      <c r="SX4" s="95"/>
      <c r="SY4" s="95"/>
      <c r="SZ4" s="95"/>
      <c r="TA4" s="95"/>
      <c r="TB4" s="95"/>
      <c r="TC4" s="95"/>
      <c r="TD4" s="95"/>
      <c r="TE4" s="95"/>
      <c r="TF4" s="95"/>
      <c r="TG4" s="95"/>
      <c r="TH4" s="95"/>
      <c r="TI4" s="95"/>
      <c r="TJ4" s="95"/>
      <c r="TK4" s="95"/>
      <c r="TL4" s="95"/>
      <c r="TM4" s="95"/>
      <c r="TN4" s="95"/>
      <c r="TO4" s="95"/>
      <c r="TP4" s="95"/>
      <c r="TQ4" s="95"/>
      <c r="TR4" s="95"/>
      <c r="TS4" s="95"/>
      <c r="TT4" s="95"/>
      <c r="TU4" s="95"/>
      <c r="TV4" s="95"/>
      <c r="TW4" s="95"/>
      <c r="TX4" s="95"/>
      <c r="TY4" s="95"/>
      <c r="TZ4" s="95"/>
      <c r="UA4" s="95"/>
      <c r="UB4" s="95"/>
      <c r="UC4" s="95"/>
      <c r="UD4" s="95"/>
      <c r="UE4" s="95"/>
      <c r="UF4" s="95"/>
      <c r="UG4" s="95"/>
      <c r="UH4" s="95"/>
      <c r="UI4" s="95"/>
      <c r="UJ4" s="95"/>
      <c r="UK4" s="95"/>
      <c r="UL4" s="95"/>
      <c r="UM4" s="95"/>
      <c r="UN4" s="95"/>
      <c r="UO4" s="95"/>
      <c r="UP4" s="95"/>
      <c r="UQ4" s="95"/>
      <c r="UR4" s="95"/>
      <c r="US4" s="95"/>
      <c r="UT4" s="95"/>
      <c r="UU4" s="95"/>
      <c r="UV4" s="95"/>
      <c r="UW4" s="95"/>
      <c r="UX4" s="95"/>
      <c r="UY4" s="95"/>
      <c r="UZ4" s="95"/>
      <c r="VA4" s="95"/>
      <c r="VB4" s="95"/>
      <c r="VC4" s="95"/>
      <c r="VD4" s="95"/>
      <c r="VE4" s="95"/>
      <c r="VF4" s="95"/>
      <c r="VG4" s="95"/>
      <c r="VH4" s="95"/>
      <c r="VI4" s="95"/>
      <c r="VJ4" s="95"/>
      <c r="VK4" s="95"/>
      <c r="VL4" s="95"/>
      <c r="VM4" s="95"/>
      <c r="VN4" s="95"/>
      <c r="VO4" s="95"/>
      <c r="VP4" s="95"/>
      <c r="VQ4" s="95"/>
      <c r="VR4" s="95"/>
      <c r="VS4" s="95"/>
      <c r="VT4" s="95"/>
      <c r="VU4" s="95"/>
      <c r="VV4" s="95"/>
      <c r="VW4" s="95"/>
      <c r="VX4" s="95"/>
      <c r="VY4" s="95"/>
      <c r="VZ4" s="95"/>
      <c r="WA4" s="95"/>
      <c r="WB4" s="95"/>
      <c r="WC4" s="95"/>
      <c r="WD4" s="95"/>
      <c r="WE4" s="95"/>
      <c r="WF4" s="95"/>
      <c r="WG4" s="95"/>
      <c r="WH4" s="95"/>
      <c r="WI4" s="95"/>
      <c r="WJ4" s="95"/>
      <c r="WK4" s="95"/>
      <c r="WL4" s="95"/>
      <c r="WM4" s="95"/>
      <c r="WN4" s="95"/>
      <c r="WO4" s="95"/>
      <c r="WP4" s="95"/>
      <c r="WQ4" s="95"/>
      <c r="WR4" s="95"/>
      <c r="WS4" s="95"/>
      <c r="WT4" s="95"/>
      <c r="WU4" s="95"/>
      <c r="WV4" s="95"/>
      <c r="WW4" s="95"/>
      <c r="WX4" s="95"/>
      <c r="WY4" s="95"/>
      <c r="WZ4" s="95"/>
      <c r="XA4" s="95"/>
      <c r="XB4" s="95"/>
      <c r="XC4" s="95"/>
      <c r="XD4" s="95"/>
      <c r="XE4" s="95"/>
      <c r="XF4" s="95"/>
      <c r="XG4" s="95"/>
      <c r="XH4" s="95"/>
      <c r="XI4" s="95"/>
      <c r="XJ4" s="95"/>
      <c r="XK4" s="95"/>
      <c r="XL4" s="95"/>
      <c r="XM4" s="95"/>
      <c r="XN4" s="95"/>
      <c r="XO4" s="95"/>
      <c r="XP4" s="95"/>
      <c r="XQ4" s="95"/>
      <c r="XR4" s="95"/>
      <c r="XS4" s="95"/>
      <c r="XT4" s="95"/>
      <c r="XU4" s="95"/>
      <c r="XV4" s="95"/>
      <c r="XW4" s="95"/>
      <c r="XX4" s="95"/>
      <c r="XY4" s="95"/>
      <c r="XZ4" s="95"/>
      <c r="YA4" s="95"/>
      <c r="YB4" s="95"/>
      <c r="YC4" s="95"/>
      <c r="YD4" s="95"/>
      <c r="YE4" s="95"/>
      <c r="YF4" s="95"/>
      <c r="YG4" s="95"/>
      <c r="YH4" s="95"/>
    </row>
    <row r="5" spans="1:658" ht="21.75" customHeight="1" thickBot="1">
      <c r="B5" s="68"/>
      <c r="C5" s="68"/>
      <c r="D5" s="68"/>
      <c r="E5" s="68"/>
      <c r="F5" s="72"/>
      <c r="N5" s="62" t="s">
        <v>118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5"/>
      <c r="MP5" s="95"/>
      <c r="MQ5" s="95"/>
      <c r="MR5" s="95"/>
      <c r="MS5" s="95"/>
      <c r="MT5" s="95"/>
      <c r="MU5" s="95"/>
      <c r="MV5" s="95"/>
      <c r="MW5" s="95"/>
      <c r="MX5" s="95"/>
      <c r="MY5" s="95"/>
      <c r="MZ5" s="95"/>
      <c r="NA5" s="95"/>
      <c r="NB5" s="95"/>
      <c r="NC5" s="95"/>
      <c r="ND5" s="95"/>
      <c r="NE5" s="95"/>
      <c r="NF5" s="95"/>
      <c r="NG5" s="95"/>
      <c r="NH5" s="95"/>
      <c r="NI5" s="95"/>
      <c r="NJ5" s="95"/>
      <c r="NK5" s="95"/>
      <c r="NL5" s="95"/>
      <c r="NM5" s="95"/>
      <c r="NN5" s="95"/>
      <c r="NO5" s="95"/>
      <c r="NP5" s="95"/>
      <c r="NQ5" s="95"/>
      <c r="NR5" s="95"/>
      <c r="NS5" s="95"/>
      <c r="NT5" s="95"/>
      <c r="NU5" s="95"/>
      <c r="NV5" s="95"/>
      <c r="NW5" s="95"/>
      <c r="NX5" s="95"/>
      <c r="NY5" s="95"/>
      <c r="NZ5" s="95"/>
      <c r="OA5" s="95"/>
      <c r="OB5" s="95"/>
      <c r="OC5" s="95"/>
      <c r="OD5" s="95"/>
      <c r="OE5" s="95"/>
      <c r="OF5" s="95"/>
      <c r="OG5" s="95"/>
      <c r="OH5" s="95"/>
      <c r="OI5" s="95"/>
      <c r="OJ5" s="95"/>
      <c r="OK5" s="95"/>
      <c r="OL5" s="95"/>
      <c r="OM5" s="95"/>
      <c r="ON5" s="95"/>
      <c r="OO5" s="95"/>
      <c r="OP5" s="95"/>
      <c r="OQ5" s="95"/>
      <c r="OR5" s="95"/>
      <c r="OS5" s="95"/>
      <c r="OT5" s="95"/>
      <c r="OU5" s="95"/>
      <c r="OV5" s="95"/>
      <c r="OW5" s="95"/>
      <c r="OX5" s="95"/>
      <c r="OY5" s="95"/>
      <c r="OZ5" s="95"/>
      <c r="PA5" s="95"/>
      <c r="PB5" s="95"/>
      <c r="PC5" s="95"/>
      <c r="PD5" s="95"/>
      <c r="PE5" s="95"/>
      <c r="PF5" s="95"/>
      <c r="PG5" s="95"/>
      <c r="PH5" s="95"/>
      <c r="PI5" s="95"/>
      <c r="PJ5" s="95"/>
      <c r="PK5" s="95"/>
      <c r="PL5" s="95"/>
      <c r="PM5" s="95"/>
      <c r="PN5" s="95"/>
      <c r="PO5" s="95"/>
      <c r="PP5" s="95"/>
      <c r="PQ5" s="95"/>
      <c r="PR5" s="95"/>
      <c r="PS5" s="95"/>
      <c r="PT5" s="95"/>
      <c r="PU5" s="95"/>
      <c r="PV5" s="95"/>
      <c r="PW5" s="95"/>
      <c r="PX5" s="95"/>
      <c r="PY5" s="95"/>
      <c r="PZ5" s="95"/>
      <c r="QA5" s="95"/>
      <c r="QB5" s="95"/>
      <c r="QC5" s="95"/>
      <c r="QD5" s="95"/>
      <c r="QE5" s="95"/>
      <c r="QF5" s="95"/>
      <c r="QG5" s="95"/>
      <c r="QH5" s="95"/>
      <c r="QI5" s="95"/>
      <c r="QJ5" s="95"/>
      <c r="QK5" s="95"/>
      <c r="QL5" s="95"/>
      <c r="QM5" s="95"/>
      <c r="QN5" s="95"/>
      <c r="QO5" s="95"/>
      <c r="QP5" s="95"/>
      <c r="QQ5" s="95"/>
      <c r="QR5" s="95"/>
      <c r="QS5" s="95"/>
      <c r="QT5" s="95"/>
      <c r="QU5" s="95"/>
      <c r="QV5" s="95"/>
      <c r="QW5" s="95"/>
      <c r="QX5" s="95"/>
      <c r="QY5" s="95"/>
      <c r="QZ5" s="95"/>
      <c r="RA5" s="95"/>
      <c r="RB5" s="95"/>
      <c r="RC5" s="95"/>
      <c r="RD5" s="95"/>
      <c r="RE5" s="95"/>
      <c r="RF5" s="95"/>
      <c r="RG5" s="95"/>
      <c r="RH5" s="95"/>
      <c r="RI5" s="95"/>
      <c r="RJ5" s="95"/>
      <c r="RK5" s="95"/>
      <c r="RL5" s="95"/>
      <c r="RM5" s="95"/>
      <c r="RN5" s="95"/>
      <c r="RO5" s="95"/>
      <c r="RP5" s="95"/>
      <c r="RQ5" s="95"/>
      <c r="RR5" s="95"/>
      <c r="RS5" s="95"/>
      <c r="RT5" s="95"/>
      <c r="RU5" s="95"/>
      <c r="RV5" s="95"/>
      <c r="RW5" s="95"/>
      <c r="RX5" s="95"/>
      <c r="RY5" s="95"/>
      <c r="RZ5" s="95"/>
      <c r="SA5" s="95"/>
      <c r="SB5" s="95"/>
      <c r="SC5" s="95"/>
      <c r="SD5" s="95"/>
      <c r="SE5" s="95"/>
      <c r="SF5" s="95"/>
      <c r="SG5" s="95"/>
      <c r="SH5" s="95"/>
      <c r="SI5" s="95"/>
      <c r="SJ5" s="95"/>
      <c r="SK5" s="95"/>
      <c r="SL5" s="95"/>
      <c r="SM5" s="95"/>
      <c r="SN5" s="95"/>
      <c r="SO5" s="95"/>
      <c r="SP5" s="95"/>
      <c r="SQ5" s="95"/>
      <c r="SR5" s="95"/>
      <c r="SS5" s="95"/>
      <c r="ST5" s="95"/>
      <c r="SU5" s="95"/>
      <c r="SV5" s="95"/>
      <c r="SW5" s="95"/>
      <c r="SX5" s="95"/>
      <c r="SY5" s="95"/>
      <c r="SZ5" s="95"/>
      <c r="TA5" s="95"/>
      <c r="TB5" s="95"/>
      <c r="TC5" s="95"/>
      <c r="TD5" s="95"/>
      <c r="TE5" s="95"/>
      <c r="TF5" s="95"/>
      <c r="TG5" s="95"/>
      <c r="TH5" s="95"/>
      <c r="TI5" s="95"/>
      <c r="TJ5" s="95"/>
      <c r="TK5" s="95"/>
      <c r="TL5" s="95"/>
      <c r="TM5" s="95"/>
      <c r="TN5" s="95"/>
      <c r="TO5" s="95"/>
      <c r="TP5" s="95"/>
      <c r="TQ5" s="95"/>
      <c r="TR5" s="95"/>
      <c r="TS5" s="95"/>
      <c r="TT5" s="95"/>
      <c r="TU5" s="95"/>
      <c r="TV5" s="95"/>
      <c r="TW5" s="95"/>
      <c r="TX5" s="95"/>
      <c r="TY5" s="95"/>
      <c r="TZ5" s="95"/>
      <c r="UA5" s="95"/>
      <c r="UB5" s="95"/>
      <c r="UC5" s="95"/>
      <c r="UD5" s="95"/>
      <c r="UE5" s="95"/>
      <c r="UF5" s="95"/>
      <c r="UG5" s="95"/>
      <c r="UH5" s="95"/>
      <c r="UI5" s="95"/>
      <c r="UJ5" s="95"/>
      <c r="UK5" s="95"/>
      <c r="UL5" s="95"/>
      <c r="UM5" s="95"/>
      <c r="UN5" s="95"/>
      <c r="UO5" s="95"/>
      <c r="UP5" s="95"/>
      <c r="UQ5" s="95"/>
      <c r="UR5" s="95"/>
      <c r="US5" s="95"/>
      <c r="UT5" s="95"/>
      <c r="UU5" s="95"/>
      <c r="UV5" s="95"/>
      <c r="UW5" s="95"/>
      <c r="UX5" s="95"/>
      <c r="UY5" s="95"/>
      <c r="UZ5" s="95"/>
      <c r="VA5" s="95"/>
      <c r="VB5" s="95"/>
      <c r="VC5" s="95"/>
      <c r="VD5" s="95"/>
      <c r="VE5" s="95"/>
      <c r="VF5" s="95"/>
      <c r="VG5" s="95"/>
      <c r="VH5" s="95"/>
      <c r="VI5" s="95"/>
      <c r="VJ5" s="95"/>
      <c r="VK5" s="95"/>
      <c r="VL5" s="95"/>
      <c r="VM5" s="95"/>
      <c r="VN5" s="95"/>
      <c r="VO5" s="95"/>
      <c r="VP5" s="95"/>
      <c r="VQ5" s="95"/>
      <c r="VR5" s="95"/>
      <c r="VS5" s="95"/>
      <c r="VT5" s="95"/>
      <c r="VU5" s="95"/>
      <c r="VV5" s="95"/>
      <c r="VW5" s="95"/>
      <c r="VX5" s="95"/>
      <c r="VY5" s="95"/>
      <c r="VZ5" s="95"/>
      <c r="WA5" s="95"/>
      <c r="WB5" s="95"/>
      <c r="WC5" s="95"/>
      <c r="WD5" s="95"/>
      <c r="WE5" s="95"/>
      <c r="WF5" s="95"/>
      <c r="WG5" s="95"/>
      <c r="WH5" s="95"/>
      <c r="WI5" s="95"/>
      <c r="WJ5" s="95"/>
      <c r="WK5" s="95"/>
      <c r="WL5" s="95"/>
      <c r="WM5" s="95"/>
      <c r="WN5" s="95"/>
      <c r="WO5" s="95"/>
      <c r="WP5" s="95"/>
      <c r="WQ5" s="95"/>
      <c r="WR5" s="95"/>
      <c r="WS5" s="95"/>
      <c r="WT5" s="95"/>
      <c r="WU5" s="95"/>
      <c r="WV5" s="95"/>
      <c r="WW5" s="95"/>
      <c r="WX5" s="95"/>
      <c r="WY5" s="95"/>
      <c r="WZ5" s="95"/>
      <c r="XA5" s="95"/>
      <c r="XB5" s="95"/>
      <c r="XC5" s="95"/>
      <c r="XD5" s="95"/>
      <c r="XE5" s="95"/>
      <c r="XF5" s="95"/>
      <c r="XG5" s="95"/>
      <c r="XH5" s="95"/>
      <c r="XI5" s="95"/>
      <c r="XJ5" s="95"/>
      <c r="XK5" s="95"/>
      <c r="XL5" s="95"/>
      <c r="XM5" s="95"/>
      <c r="XN5" s="95"/>
      <c r="XO5" s="95"/>
      <c r="XP5" s="95"/>
      <c r="XQ5" s="95"/>
      <c r="XR5" s="95"/>
      <c r="XS5" s="95"/>
      <c r="XT5" s="95"/>
      <c r="XU5" s="95"/>
      <c r="XV5" s="95"/>
      <c r="XW5" s="95"/>
      <c r="XX5" s="95"/>
      <c r="XY5" s="95"/>
      <c r="XZ5" s="95"/>
      <c r="YA5" s="95"/>
      <c r="YB5" s="95"/>
      <c r="YC5" s="95"/>
      <c r="YD5" s="95"/>
      <c r="YE5" s="95"/>
      <c r="YF5" s="95"/>
      <c r="YG5" s="95"/>
      <c r="YH5" s="95"/>
    </row>
    <row r="6" spans="1:658" ht="21.75" customHeight="1">
      <c r="B6" s="237" t="s">
        <v>67</v>
      </c>
      <c r="C6" s="227" t="s">
        <v>154</v>
      </c>
      <c r="D6" s="227" t="s">
        <v>155</v>
      </c>
      <c r="E6" s="227" t="s">
        <v>156</v>
      </c>
      <c r="F6" s="227" t="s">
        <v>157</v>
      </c>
      <c r="G6" s="227" t="s">
        <v>158</v>
      </c>
      <c r="H6" s="227" t="s">
        <v>159</v>
      </c>
      <c r="I6" s="227" t="s">
        <v>160</v>
      </c>
      <c r="J6" s="227" t="s">
        <v>161</v>
      </c>
      <c r="K6" s="227" t="s">
        <v>162</v>
      </c>
      <c r="L6" s="227" t="s">
        <v>163</v>
      </c>
      <c r="M6" s="227" t="s">
        <v>164</v>
      </c>
      <c r="N6" s="228" t="s">
        <v>165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95"/>
      <c r="IY6" s="95"/>
      <c r="IZ6" s="95"/>
      <c r="JA6" s="95"/>
      <c r="JB6" s="95"/>
      <c r="JC6" s="95"/>
      <c r="JD6" s="95"/>
      <c r="JE6" s="95"/>
      <c r="JF6" s="95"/>
      <c r="JG6" s="95"/>
      <c r="JH6" s="95"/>
      <c r="JI6" s="95"/>
      <c r="JJ6" s="95"/>
      <c r="JK6" s="95"/>
      <c r="JL6" s="95"/>
      <c r="JM6" s="95"/>
      <c r="JN6" s="95"/>
      <c r="JO6" s="95"/>
      <c r="JP6" s="95"/>
      <c r="JQ6" s="95"/>
      <c r="JR6" s="95"/>
      <c r="JS6" s="95"/>
      <c r="JT6" s="95"/>
      <c r="JU6" s="95"/>
      <c r="JV6" s="95"/>
      <c r="JW6" s="95"/>
      <c r="JX6" s="95"/>
      <c r="JY6" s="95"/>
      <c r="JZ6" s="95"/>
      <c r="KA6" s="95"/>
      <c r="KB6" s="95"/>
      <c r="KC6" s="95"/>
      <c r="KD6" s="95"/>
      <c r="KE6" s="95"/>
      <c r="KF6" s="95"/>
      <c r="KG6" s="95"/>
      <c r="KH6" s="95"/>
      <c r="KI6" s="95"/>
      <c r="KJ6" s="95"/>
      <c r="KK6" s="95"/>
      <c r="KL6" s="95"/>
      <c r="KM6" s="95"/>
      <c r="KN6" s="95"/>
      <c r="KO6" s="95"/>
      <c r="KP6" s="95"/>
      <c r="KQ6" s="95"/>
      <c r="KR6" s="95"/>
      <c r="KS6" s="95"/>
      <c r="KT6" s="95"/>
      <c r="KU6" s="95"/>
      <c r="KV6" s="95"/>
      <c r="KW6" s="95"/>
      <c r="KX6" s="95"/>
      <c r="KY6" s="95"/>
      <c r="KZ6" s="95"/>
      <c r="LA6" s="95"/>
      <c r="LB6" s="95"/>
      <c r="LC6" s="95"/>
      <c r="LD6" s="95"/>
      <c r="LE6" s="95"/>
      <c r="LF6" s="95"/>
      <c r="LG6" s="95"/>
      <c r="LH6" s="95"/>
      <c r="LI6" s="95"/>
      <c r="LJ6" s="95"/>
      <c r="LK6" s="95"/>
      <c r="LL6" s="95"/>
      <c r="LM6" s="95"/>
      <c r="LN6" s="95"/>
      <c r="LO6" s="95"/>
      <c r="LP6" s="95"/>
      <c r="LQ6" s="95"/>
      <c r="LR6" s="95"/>
      <c r="LS6" s="95"/>
      <c r="LT6" s="95"/>
      <c r="LU6" s="95"/>
      <c r="LV6" s="95"/>
      <c r="LW6" s="95"/>
      <c r="LX6" s="95"/>
      <c r="LY6" s="95"/>
      <c r="LZ6" s="95"/>
      <c r="MA6" s="95"/>
      <c r="MB6" s="95"/>
      <c r="MC6" s="95"/>
      <c r="MD6" s="95"/>
      <c r="ME6" s="95"/>
      <c r="MF6" s="95"/>
      <c r="MG6" s="95"/>
      <c r="MH6" s="95"/>
      <c r="MI6" s="95"/>
      <c r="MJ6" s="95"/>
      <c r="MK6" s="95"/>
      <c r="ML6" s="95"/>
      <c r="MM6" s="95"/>
      <c r="MN6" s="95"/>
      <c r="MO6" s="95"/>
      <c r="MP6" s="95"/>
      <c r="MQ6" s="95"/>
      <c r="MR6" s="95"/>
      <c r="MS6" s="95"/>
      <c r="MT6" s="95"/>
      <c r="MU6" s="95"/>
      <c r="MV6" s="95"/>
      <c r="MW6" s="95"/>
      <c r="MX6" s="95"/>
      <c r="MY6" s="95"/>
      <c r="MZ6" s="95"/>
      <c r="NA6" s="95"/>
      <c r="NB6" s="95"/>
      <c r="NC6" s="95"/>
      <c r="ND6" s="95"/>
      <c r="NE6" s="95"/>
      <c r="NF6" s="95"/>
      <c r="NG6" s="95"/>
      <c r="NH6" s="95"/>
      <c r="NI6" s="95"/>
      <c r="NJ6" s="95"/>
      <c r="NK6" s="95"/>
      <c r="NL6" s="95"/>
      <c r="NM6" s="95"/>
      <c r="NN6" s="95"/>
      <c r="NO6" s="95"/>
      <c r="NP6" s="95"/>
      <c r="NQ6" s="95"/>
      <c r="NR6" s="95"/>
      <c r="NS6" s="95"/>
      <c r="NT6" s="95"/>
      <c r="NU6" s="95"/>
      <c r="NV6" s="95"/>
      <c r="NW6" s="95"/>
      <c r="NX6" s="95"/>
      <c r="NY6" s="95"/>
      <c r="NZ6" s="95"/>
      <c r="OA6" s="95"/>
      <c r="OB6" s="95"/>
      <c r="OC6" s="95"/>
      <c r="OD6" s="95"/>
      <c r="OE6" s="95"/>
      <c r="OF6" s="95"/>
      <c r="OG6" s="95"/>
      <c r="OH6" s="95"/>
      <c r="OI6" s="95"/>
      <c r="OJ6" s="95"/>
      <c r="OK6" s="95"/>
      <c r="OL6" s="95"/>
      <c r="OM6" s="95"/>
      <c r="ON6" s="95"/>
      <c r="OO6" s="95"/>
      <c r="OP6" s="95"/>
      <c r="OQ6" s="95"/>
      <c r="OR6" s="95"/>
      <c r="OS6" s="95"/>
      <c r="OT6" s="95"/>
      <c r="OU6" s="95"/>
      <c r="OV6" s="95"/>
      <c r="OW6" s="95"/>
      <c r="OX6" s="95"/>
      <c r="OY6" s="95"/>
      <c r="OZ6" s="95"/>
      <c r="PA6" s="95"/>
      <c r="PB6" s="95"/>
      <c r="PC6" s="95"/>
      <c r="PD6" s="95"/>
      <c r="PE6" s="95"/>
      <c r="PF6" s="95"/>
      <c r="PG6" s="95"/>
      <c r="PH6" s="95"/>
      <c r="PI6" s="95"/>
      <c r="PJ6" s="95"/>
      <c r="PK6" s="95"/>
      <c r="PL6" s="95"/>
      <c r="PM6" s="95"/>
      <c r="PN6" s="95"/>
      <c r="PO6" s="95"/>
      <c r="PP6" s="95"/>
      <c r="PQ6" s="95"/>
      <c r="PR6" s="95"/>
      <c r="PS6" s="95"/>
      <c r="PT6" s="95"/>
      <c r="PU6" s="95"/>
      <c r="PV6" s="95"/>
      <c r="PW6" s="95"/>
      <c r="PX6" s="95"/>
      <c r="PY6" s="95"/>
      <c r="PZ6" s="95"/>
      <c r="QA6" s="95"/>
      <c r="QB6" s="95"/>
      <c r="QC6" s="95"/>
      <c r="QD6" s="95"/>
      <c r="QE6" s="95"/>
      <c r="QF6" s="95"/>
      <c r="QG6" s="95"/>
      <c r="QH6" s="95"/>
      <c r="QI6" s="95"/>
      <c r="QJ6" s="95"/>
      <c r="QK6" s="95"/>
      <c r="QL6" s="95"/>
      <c r="QM6" s="95"/>
      <c r="QN6" s="95"/>
      <c r="QO6" s="95"/>
      <c r="QP6" s="95"/>
      <c r="QQ6" s="95"/>
      <c r="QR6" s="95"/>
      <c r="QS6" s="95"/>
      <c r="QT6" s="95"/>
      <c r="QU6" s="95"/>
      <c r="QV6" s="95"/>
      <c r="QW6" s="95"/>
      <c r="QX6" s="95"/>
      <c r="QY6" s="95"/>
      <c r="QZ6" s="95"/>
      <c r="RA6" s="95"/>
      <c r="RB6" s="95"/>
      <c r="RC6" s="95"/>
      <c r="RD6" s="95"/>
      <c r="RE6" s="95"/>
      <c r="RF6" s="95"/>
      <c r="RG6" s="95"/>
      <c r="RH6" s="95"/>
      <c r="RI6" s="95"/>
      <c r="RJ6" s="95"/>
      <c r="RK6" s="95"/>
      <c r="RL6" s="95"/>
      <c r="RM6" s="95"/>
      <c r="RN6" s="95"/>
      <c r="RO6" s="95"/>
      <c r="RP6" s="95"/>
      <c r="RQ6" s="95"/>
      <c r="RR6" s="95"/>
      <c r="RS6" s="95"/>
      <c r="RT6" s="95"/>
      <c r="RU6" s="95"/>
      <c r="RV6" s="95"/>
      <c r="RW6" s="95"/>
      <c r="RX6" s="95"/>
      <c r="RY6" s="95"/>
      <c r="RZ6" s="95"/>
      <c r="SA6" s="95"/>
      <c r="SB6" s="95"/>
      <c r="SC6" s="95"/>
      <c r="SD6" s="95"/>
      <c r="SE6" s="95"/>
      <c r="SF6" s="95"/>
      <c r="SG6" s="95"/>
      <c r="SH6" s="95"/>
      <c r="SI6" s="95"/>
      <c r="SJ6" s="95"/>
      <c r="SK6" s="95"/>
      <c r="SL6" s="95"/>
      <c r="SM6" s="95"/>
      <c r="SN6" s="95"/>
      <c r="SO6" s="95"/>
      <c r="SP6" s="95"/>
      <c r="SQ6" s="95"/>
      <c r="SR6" s="95"/>
      <c r="SS6" s="95"/>
      <c r="ST6" s="95"/>
      <c r="SU6" s="95"/>
      <c r="SV6" s="95"/>
      <c r="SW6" s="95"/>
      <c r="SX6" s="95"/>
      <c r="SY6" s="95"/>
      <c r="SZ6" s="95"/>
      <c r="TA6" s="95"/>
      <c r="TB6" s="95"/>
      <c r="TC6" s="95"/>
      <c r="TD6" s="95"/>
      <c r="TE6" s="95"/>
      <c r="TF6" s="95"/>
      <c r="TG6" s="95"/>
      <c r="TH6" s="95"/>
      <c r="TI6" s="95"/>
      <c r="TJ6" s="95"/>
      <c r="TK6" s="95"/>
      <c r="TL6" s="95"/>
      <c r="TM6" s="95"/>
      <c r="TN6" s="95"/>
      <c r="TO6" s="95"/>
      <c r="TP6" s="95"/>
      <c r="TQ6" s="95"/>
      <c r="TR6" s="95"/>
      <c r="TS6" s="95"/>
      <c r="TT6" s="95"/>
      <c r="TU6" s="95"/>
      <c r="TV6" s="95"/>
      <c r="TW6" s="95"/>
      <c r="TX6" s="95"/>
      <c r="TY6" s="95"/>
      <c r="TZ6" s="95"/>
      <c r="UA6" s="95"/>
      <c r="UB6" s="95"/>
      <c r="UC6" s="95"/>
      <c r="UD6" s="95"/>
      <c r="UE6" s="95"/>
      <c r="UF6" s="95"/>
      <c r="UG6" s="95"/>
      <c r="UH6" s="95"/>
      <c r="UI6" s="95"/>
      <c r="UJ6" s="95"/>
      <c r="UK6" s="95"/>
      <c r="UL6" s="95"/>
      <c r="UM6" s="95"/>
      <c r="UN6" s="95"/>
      <c r="UO6" s="95"/>
      <c r="UP6" s="95"/>
      <c r="UQ6" s="95"/>
      <c r="UR6" s="95"/>
      <c r="US6" s="95"/>
      <c r="UT6" s="95"/>
      <c r="UU6" s="95"/>
      <c r="UV6" s="95"/>
      <c r="UW6" s="95"/>
      <c r="UX6" s="95"/>
      <c r="UY6" s="95"/>
      <c r="UZ6" s="95"/>
      <c r="VA6" s="95"/>
      <c r="VB6" s="95"/>
      <c r="VC6" s="95"/>
      <c r="VD6" s="95"/>
      <c r="VE6" s="95"/>
      <c r="VF6" s="95"/>
      <c r="VG6" s="95"/>
      <c r="VH6" s="95"/>
      <c r="VI6" s="95"/>
      <c r="VJ6" s="95"/>
      <c r="VK6" s="95"/>
      <c r="VL6" s="95"/>
      <c r="VM6" s="95"/>
      <c r="VN6" s="95"/>
      <c r="VO6" s="95"/>
      <c r="VP6" s="95"/>
      <c r="VQ6" s="95"/>
      <c r="VR6" s="95"/>
      <c r="VS6" s="95"/>
      <c r="VT6" s="95"/>
      <c r="VU6" s="95"/>
      <c r="VV6" s="95"/>
      <c r="VW6" s="95"/>
      <c r="VX6" s="95"/>
      <c r="VY6" s="95"/>
      <c r="VZ6" s="95"/>
      <c r="WA6" s="95"/>
      <c r="WB6" s="95"/>
      <c r="WC6" s="95"/>
      <c r="WD6" s="95"/>
      <c r="WE6" s="95"/>
      <c r="WF6" s="95"/>
      <c r="WG6" s="95"/>
      <c r="WH6" s="95"/>
      <c r="WI6" s="95"/>
      <c r="WJ6" s="95"/>
      <c r="WK6" s="95"/>
      <c r="WL6" s="95"/>
      <c r="WM6" s="95"/>
      <c r="WN6" s="95"/>
      <c r="WO6" s="95"/>
      <c r="WP6" s="95"/>
      <c r="WQ6" s="95"/>
      <c r="WR6" s="95"/>
      <c r="WS6" s="95"/>
      <c r="WT6" s="95"/>
      <c r="WU6" s="95"/>
      <c r="WV6" s="95"/>
      <c r="WW6" s="95"/>
      <c r="WX6" s="95"/>
      <c r="WY6" s="95"/>
      <c r="WZ6" s="95"/>
      <c r="XA6" s="95"/>
      <c r="XB6" s="95"/>
      <c r="XC6" s="95"/>
      <c r="XD6" s="95"/>
      <c r="XE6" s="95"/>
      <c r="XF6" s="95"/>
      <c r="XG6" s="95"/>
      <c r="XH6" s="95"/>
      <c r="XI6" s="95"/>
      <c r="XJ6" s="95"/>
      <c r="XK6" s="95"/>
      <c r="XL6" s="95"/>
      <c r="XM6" s="95"/>
      <c r="XN6" s="95"/>
      <c r="XO6" s="95"/>
      <c r="XP6" s="95"/>
      <c r="XQ6" s="95"/>
      <c r="XR6" s="95"/>
      <c r="XS6" s="95"/>
      <c r="XT6" s="95"/>
      <c r="XU6" s="95"/>
      <c r="XV6" s="95"/>
      <c r="XW6" s="95"/>
      <c r="XX6" s="95"/>
      <c r="XY6" s="95"/>
      <c r="XZ6" s="95"/>
      <c r="YA6" s="95"/>
      <c r="YB6" s="95"/>
      <c r="YC6" s="95"/>
      <c r="YD6" s="95"/>
      <c r="YE6" s="95"/>
      <c r="YF6" s="95"/>
      <c r="YG6" s="95"/>
      <c r="YH6" s="95"/>
    </row>
    <row r="7" spans="1:658" s="65" customFormat="1" ht="21.75" customHeight="1">
      <c r="B7" s="238" t="s">
        <v>172</v>
      </c>
      <c r="C7" s="91">
        <f>C17</f>
        <v>18199074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239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  <c r="IW7" s="95"/>
      <c r="IX7" s="95"/>
      <c r="IY7" s="95"/>
      <c r="IZ7" s="95"/>
      <c r="JA7" s="95"/>
      <c r="JB7" s="95"/>
      <c r="JC7" s="95"/>
      <c r="JD7" s="95"/>
      <c r="JE7" s="95"/>
      <c r="JF7" s="95"/>
      <c r="JG7" s="95"/>
      <c r="JH7" s="95"/>
      <c r="JI7" s="95"/>
      <c r="JJ7" s="95"/>
      <c r="JK7" s="95"/>
      <c r="JL7" s="95"/>
      <c r="JM7" s="95"/>
      <c r="JN7" s="95"/>
      <c r="JO7" s="95"/>
      <c r="JP7" s="95"/>
      <c r="JQ7" s="95"/>
      <c r="JR7" s="95"/>
      <c r="JS7" s="95"/>
      <c r="JT7" s="95"/>
      <c r="JU7" s="95"/>
      <c r="JV7" s="95"/>
      <c r="JW7" s="95"/>
      <c r="JX7" s="95"/>
      <c r="JY7" s="95"/>
      <c r="JZ7" s="95"/>
      <c r="KA7" s="95"/>
      <c r="KB7" s="95"/>
      <c r="KC7" s="95"/>
      <c r="KD7" s="95"/>
      <c r="KE7" s="95"/>
      <c r="KF7" s="95"/>
      <c r="KG7" s="95"/>
      <c r="KH7" s="95"/>
      <c r="KI7" s="95"/>
      <c r="KJ7" s="95"/>
      <c r="KK7" s="95"/>
      <c r="KL7" s="95"/>
      <c r="KM7" s="95"/>
      <c r="KN7" s="95"/>
      <c r="KO7" s="95"/>
      <c r="KP7" s="95"/>
      <c r="KQ7" s="95"/>
      <c r="KR7" s="95"/>
      <c r="KS7" s="95"/>
      <c r="KT7" s="95"/>
      <c r="KU7" s="95"/>
      <c r="KV7" s="95"/>
      <c r="KW7" s="95"/>
      <c r="KX7" s="95"/>
      <c r="KY7" s="95"/>
      <c r="KZ7" s="95"/>
      <c r="LA7" s="95"/>
      <c r="LB7" s="95"/>
      <c r="LC7" s="95"/>
      <c r="LD7" s="95"/>
      <c r="LE7" s="95"/>
      <c r="LF7" s="95"/>
      <c r="LG7" s="95"/>
      <c r="LH7" s="95"/>
      <c r="LI7" s="95"/>
      <c r="LJ7" s="95"/>
      <c r="LK7" s="95"/>
      <c r="LL7" s="95"/>
      <c r="LM7" s="95"/>
      <c r="LN7" s="95"/>
      <c r="LO7" s="95"/>
      <c r="LP7" s="95"/>
      <c r="LQ7" s="95"/>
      <c r="LR7" s="95"/>
      <c r="LS7" s="95"/>
      <c r="LT7" s="95"/>
      <c r="LU7" s="95"/>
      <c r="LV7" s="95"/>
      <c r="LW7" s="95"/>
      <c r="LX7" s="95"/>
      <c r="LY7" s="95"/>
      <c r="LZ7" s="95"/>
      <c r="MA7" s="95"/>
      <c r="MB7" s="95"/>
      <c r="MC7" s="95"/>
      <c r="MD7" s="95"/>
      <c r="ME7" s="95"/>
      <c r="MF7" s="95"/>
      <c r="MG7" s="95"/>
      <c r="MH7" s="95"/>
      <c r="MI7" s="95"/>
      <c r="MJ7" s="95"/>
      <c r="MK7" s="95"/>
      <c r="ML7" s="95"/>
      <c r="MM7" s="95"/>
      <c r="MN7" s="95"/>
      <c r="MO7" s="95"/>
      <c r="MP7" s="95"/>
      <c r="MQ7" s="95"/>
      <c r="MR7" s="95"/>
      <c r="MS7" s="95"/>
      <c r="MT7" s="95"/>
      <c r="MU7" s="95"/>
      <c r="MV7" s="95"/>
      <c r="MW7" s="95"/>
      <c r="MX7" s="95"/>
      <c r="MY7" s="95"/>
      <c r="MZ7" s="95"/>
      <c r="NA7" s="95"/>
      <c r="NB7" s="95"/>
      <c r="NC7" s="95"/>
      <c r="ND7" s="95"/>
      <c r="NE7" s="95"/>
      <c r="NF7" s="95"/>
      <c r="NG7" s="95"/>
      <c r="NH7" s="95"/>
      <c r="NI7" s="95"/>
      <c r="NJ7" s="95"/>
      <c r="NK7" s="95"/>
      <c r="NL7" s="95"/>
      <c r="NM7" s="95"/>
      <c r="NN7" s="95"/>
      <c r="NO7" s="95"/>
      <c r="NP7" s="95"/>
      <c r="NQ7" s="95"/>
      <c r="NR7" s="95"/>
      <c r="NS7" s="95"/>
      <c r="NT7" s="95"/>
      <c r="NU7" s="95"/>
      <c r="NV7" s="95"/>
      <c r="NW7" s="95"/>
      <c r="NX7" s="95"/>
      <c r="NY7" s="95"/>
      <c r="NZ7" s="95"/>
      <c r="OA7" s="95"/>
      <c r="OB7" s="95"/>
      <c r="OC7" s="95"/>
      <c r="OD7" s="95"/>
      <c r="OE7" s="95"/>
      <c r="OF7" s="95"/>
      <c r="OG7" s="95"/>
      <c r="OH7" s="95"/>
      <c r="OI7" s="95"/>
      <c r="OJ7" s="95"/>
      <c r="OK7" s="95"/>
      <c r="OL7" s="95"/>
      <c r="OM7" s="95"/>
      <c r="ON7" s="95"/>
      <c r="OO7" s="95"/>
      <c r="OP7" s="95"/>
      <c r="OQ7" s="95"/>
      <c r="OR7" s="95"/>
      <c r="OS7" s="95"/>
      <c r="OT7" s="95"/>
      <c r="OU7" s="95"/>
      <c r="OV7" s="95"/>
      <c r="OW7" s="95"/>
      <c r="OX7" s="95"/>
      <c r="OY7" s="95"/>
      <c r="OZ7" s="95"/>
      <c r="PA7" s="95"/>
      <c r="PB7" s="95"/>
      <c r="PC7" s="95"/>
      <c r="PD7" s="95"/>
      <c r="PE7" s="95"/>
      <c r="PF7" s="95"/>
      <c r="PG7" s="95"/>
      <c r="PH7" s="95"/>
      <c r="PI7" s="95"/>
      <c r="PJ7" s="95"/>
      <c r="PK7" s="95"/>
      <c r="PL7" s="95"/>
      <c r="PM7" s="95"/>
      <c r="PN7" s="95"/>
      <c r="PO7" s="95"/>
      <c r="PP7" s="95"/>
      <c r="PQ7" s="95"/>
      <c r="PR7" s="95"/>
      <c r="PS7" s="95"/>
      <c r="PT7" s="95"/>
      <c r="PU7" s="95"/>
      <c r="PV7" s="95"/>
      <c r="PW7" s="95"/>
      <c r="PX7" s="95"/>
      <c r="PY7" s="95"/>
      <c r="PZ7" s="95"/>
      <c r="QA7" s="95"/>
      <c r="QB7" s="95"/>
      <c r="QC7" s="95"/>
      <c r="QD7" s="95"/>
      <c r="QE7" s="95"/>
      <c r="QF7" s="95"/>
      <c r="QG7" s="95"/>
      <c r="QH7" s="95"/>
      <c r="QI7" s="95"/>
      <c r="QJ7" s="95"/>
      <c r="QK7" s="95"/>
      <c r="QL7" s="95"/>
      <c r="QM7" s="95"/>
      <c r="QN7" s="95"/>
      <c r="QO7" s="95"/>
      <c r="QP7" s="95"/>
      <c r="QQ7" s="95"/>
      <c r="QR7" s="95"/>
      <c r="QS7" s="95"/>
      <c r="QT7" s="95"/>
      <c r="QU7" s="95"/>
      <c r="QV7" s="95"/>
      <c r="QW7" s="95"/>
      <c r="QX7" s="95"/>
      <c r="QY7" s="95"/>
      <c r="QZ7" s="95"/>
      <c r="RA7" s="95"/>
      <c r="RB7" s="95"/>
      <c r="RC7" s="95"/>
      <c r="RD7" s="95"/>
      <c r="RE7" s="95"/>
      <c r="RF7" s="95"/>
      <c r="RG7" s="95"/>
      <c r="RH7" s="95"/>
      <c r="RI7" s="95"/>
      <c r="RJ7" s="95"/>
      <c r="RK7" s="95"/>
      <c r="RL7" s="95"/>
      <c r="RM7" s="95"/>
      <c r="RN7" s="95"/>
      <c r="RO7" s="95"/>
      <c r="RP7" s="95"/>
      <c r="RQ7" s="95"/>
      <c r="RR7" s="95"/>
      <c r="RS7" s="95"/>
      <c r="RT7" s="95"/>
      <c r="RU7" s="95"/>
      <c r="RV7" s="95"/>
      <c r="RW7" s="95"/>
      <c r="RX7" s="95"/>
      <c r="RY7" s="95"/>
      <c r="RZ7" s="95"/>
      <c r="SA7" s="95"/>
      <c r="SB7" s="95"/>
      <c r="SC7" s="95"/>
      <c r="SD7" s="95"/>
      <c r="SE7" s="95"/>
      <c r="SF7" s="95"/>
      <c r="SG7" s="95"/>
      <c r="SH7" s="95"/>
      <c r="SI7" s="95"/>
      <c r="SJ7" s="95"/>
      <c r="SK7" s="95"/>
      <c r="SL7" s="95"/>
      <c r="SM7" s="95"/>
      <c r="SN7" s="95"/>
      <c r="SO7" s="95"/>
      <c r="SP7" s="95"/>
      <c r="SQ7" s="95"/>
      <c r="SR7" s="95"/>
      <c r="SS7" s="95"/>
      <c r="ST7" s="95"/>
      <c r="SU7" s="95"/>
      <c r="SV7" s="95"/>
      <c r="SW7" s="95"/>
      <c r="SX7" s="95"/>
      <c r="SY7" s="95"/>
      <c r="SZ7" s="95"/>
      <c r="TA7" s="95"/>
      <c r="TB7" s="95"/>
      <c r="TC7" s="95"/>
      <c r="TD7" s="95"/>
      <c r="TE7" s="95"/>
      <c r="TF7" s="95"/>
      <c r="TG7" s="95"/>
      <c r="TH7" s="95"/>
      <c r="TI7" s="95"/>
      <c r="TJ7" s="95"/>
      <c r="TK7" s="95"/>
      <c r="TL7" s="95"/>
      <c r="TM7" s="95"/>
      <c r="TN7" s="95"/>
      <c r="TO7" s="95"/>
      <c r="TP7" s="95"/>
      <c r="TQ7" s="95"/>
      <c r="TR7" s="95"/>
      <c r="TS7" s="95"/>
      <c r="TT7" s="95"/>
      <c r="TU7" s="95"/>
      <c r="TV7" s="95"/>
      <c r="TW7" s="95"/>
      <c r="TX7" s="95"/>
      <c r="TY7" s="95"/>
      <c r="TZ7" s="95"/>
      <c r="UA7" s="95"/>
      <c r="UB7" s="95"/>
      <c r="UC7" s="95"/>
      <c r="UD7" s="95"/>
      <c r="UE7" s="95"/>
      <c r="UF7" s="95"/>
      <c r="UG7" s="95"/>
      <c r="UH7" s="95"/>
      <c r="UI7" s="95"/>
      <c r="UJ7" s="95"/>
      <c r="UK7" s="95"/>
      <c r="UL7" s="95"/>
      <c r="UM7" s="95"/>
      <c r="UN7" s="95"/>
      <c r="UO7" s="95"/>
      <c r="UP7" s="95"/>
      <c r="UQ7" s="95"/>
      <c r="UR7" s="95"/>
      <c r="US7" s="95"/>
      <c r="UT7" s="95"/>
      <c r="UU7" s="95"/>
      <c r="UV7" s="95"/>
      <c r="UW7" s="95"/>
      <c r="UX7" s="95"/>
      <c r="UY7" s="95"/>
      <c r="UZ7" s="95"/>
      <c r="VA7" s="95"/>
      <c r="VB7" s="95"/>
      <c r="VC7" s="95"/>
      <c r="VD7" s="95"/>
      <c r="VE7" s="95"/>
      <c r="VF7" s="95"/>
      <c r="VG7" s="95"/>
      <c r="VH7" s="95"/>
      <c r="VI7" s="95"/>
      <c r="VJ7" s="95"/>
      <c r="VK7" s="95"/>
      <c r="VL7" s="95"/>
      <c r="VM7" s="95"/>
      <c r="VN7" s="95"/>
      <c r="VO7" s="95"/>
      <c r="VP7" s="95"/>
      <c r="VQ7" s="95"/>
      <c r="VR7" s="95"/>
      <c r="VS7" s="95"/>
      <c r="VT7" s="95"/>
      <c r="VU7" s="95"/>
      <c r="VV7" s="95"/>
      <c r="VW7" s="95"/>
      <c r="VX7" s="95"/>
      <c r="VY7" s="95"/>
      <c r="VZ7" s="95"/>
      <c r="WA7" s="95"/>
      <c r="WB7" s="95"/>
      <c r="WC7" s="95"/>
      <c r="WD7" s="95"/>
      <c r="WE7" s="95"/>
      <c r="WF7" s="95"/>
      <c r="WG7" s="95"/>
      <c r="WH7" s="95"/>
      <c r="WI7" s="95"/>
      <c r="WJ7" s="95"/>
      <c r="WK7" s="95"/>
      <c r="WL7" s="95"/>
      <c r="WM7" s="95"/>
      <c r="WN7" s="95"/>
      <c r="WO7" s="95"/>
      <c r="WP7" s="95"/>
      <c r="WQ7" s="95"/>
      <c r="WR7" s="95"/>
      <c r="WS7" s="95"/>
      <c r="WT7" s="95"/>
      <c r="WU7" s="95"/>
      <c r="WV7" s="95"/>
      <c r="WW7" s="95"/>
      <c r="WX7" s="95"/>
      <c r="WY7" s="95"/>
      <c r="WZ7" s="95"/>
      <c r="XA7" s="95"/>
      <c r="XB7" s="95"/>
      <c r="XC7" s="95"/>
      <c r="XD7" s="95"/>
      <c r="XE7" s="95"/>
      <c r="XF7" s="95"/>
      <c r="XG7" s="95"/>
      <c r="XH7" s="95"/>
      <c r="XI7" s="95"/>
      <c r="XJ7" s="95"/>
      <c r="XK7" s="95"/>
      <c r="XL7" s="95"/>
      <c r="XM7" s="95"/>
      <c r="XN7" s="95"/>
      <c r="XO7" s="95"/>
      <c r="XP7" s="95"/>
      <c r="XQ7" s="95"/>
      <c r="XR7" s="95"/>
      <c r="XS7" s="95"/>
      <c r="XT7" s="95"/>
      <c r="XU7" s="95"/>
      <c r="XV7" s="95"/>
      <c r="XW7" s="95"/>
      <c r="XX7" s="95"/>
      <c r="XY7" s="95"/>
      <c r="XZ7" s="95"/>
      <c r="YA7" s="95"/>
      <c r="YB7" s="95"/>
      <c r="YC7" s="95"/>
      <c r="YD7" s="95"/>
      <c r="YE7" s="95"/>
      <c r="YF7" s="95"/>
      <c r="YG7" s="95"/>
      <c r="YH7" s="95"/>
    </row>
    <row r="8" spans="1:658" s="65" customFormat="1" ht="21.75" customHeight="1">
      <c r="B8" s="240" t="s">
        <v>173</v>
      </c>
      <c r="C8" s="91">
        <f>C29</f>
        <v>18311371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239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  <c r="IW8" s="95"/>
      <c r="IX8" s="95"/>
      <c r="IY8" s="95"/>
      <c r="IZ8" s="95"/>
      <c r="JA8" s="95"/>
      <c r="JB8" s="95"/>
      <c r="JC8" s="95"/>
      <c r="JD8" s="95"/>
      <c r="JE8" s="95"/>
      <c r="JF8" s="95"/>
      <c r="JG8" s="95"/>
      <c r="JH8" s="95"/>
      <c r="JI8" s="95"/>
      <c r="JJ8" s="95"/>
      <c r="JK8" s="95"/>
      <c r="JL8" s="95"/>
      <c r="JM8" s="95"/>
      <c r="JN8" s="95"/>
      <c r="JO8" s="95"/>
      <c r="JP8" s="95"/>
      <c r="JQ8" s="95"/>
      <c r="JR8" s="95"/>
      <c r="JS8" s="95"/>
      <c r="JT8" s="95"/>
      <c r="JU8" s="95"/>
      <c r="JV8" s="95"/>
      <c r="JW8" s="95"/>
      <c r="JX8" s="95"/>
      <c r="JY8" s="95"/>
      <c r="JZ8" s="95"/>
      <c r="KA8" s="95"/>
      <c r="KB8" s="95"/>
      <c r="KC8" s="95"/>
      <c r="KD8" s="95"/>
      <c r="KE8" s="95"/>
      <c r="KF8" s="95"/>
      <c r="KG8" s="95"/>
      <c r="KH8" s="95"/>
      <c r="KI8" s="95"/>
      <c r="KJ8" s="95"/>
      <c r="KK8" s="95"/>
      <c r="KL8" s="95"/>
      <c r="KM8" s="95"/>
      <c r="KN8" s="95"/>
      <c r="KO8" s="95"/>
      <c r="KP8" s="95"/>
      <c r="KQ8" s="95"/>
      <c r="KR8" s="95"/>
      <c r="KS8" s="95"/>
      <c r="KT8" s="95"/>
      <c r="KU8" s="95"/>
      <c r="KV8" s="95"/>
      <c r="KW8" s="95"/>
      <c r="KX8" s="95"/>
      <c r="KY8" s="95"/>
      <c r="KZ8" s="95"/>
      <c r="LA8" s="95"/>
      <c r="LB8" s="95"/>
      <c r="LC8" s="95"/>
      <c r="LD8" s="95"/>
      <c r="LE8" s="95"/>
      <c r="LF8" s="95"/>
      <c r="LG8" s="95"/>
      <c r="LH8" s="95"/>
      <c r="LI8" s="95"/>
      <c r="LJ8" s="95"/>
      <c r="LK8" s="95"/>
      <c r="LL8" s="95"/>
      <c r="LM8" s="95"/>
      <c r="LN8" s="95"/>
      <c r="LO8" s="95"/>
      <c r="LP8" s="95"/>
      <c r="LQ8" s="95"/>
      <c r="LR8" s="95"/>
      <c r="LS8" s="95"/>
      <c r="LT8" s="95"/>
      <c r="LU8" s="95"/>
      <c r="LV8" s="95"/>
      <c r="LW8" s="95"/>
      <c r="LX8" s="95"/>
      <c r="LY8" s="95"/>
      <c r="LZ8" s="95"/>
      <c r="MA8" s="95"/>
      <c r="MB8" s="95"/>
      <c r="MC8" s="95"/>
      <c r="MD8" s="95"/>
      <c r="ME8" s="95"/>
      <c r="MF8" s="95"/>
      <c r="MG8" s="95"/>
      <c r="MH8" s="95"/>
      <c r="MI8" s="95"/>
      <c r="MJ8" s="95"/>
      <c r="MK8" s="95"/>
      <c r="ML8" s="95"/>
      <c r="MM8" s="95"/>
      <c r="MN8" s="95"/>
      <c r="MO8" s="95"/>
      <c r="MP8" s="95"/>
      <c r="MQ8" s="95"/>
      <c r="MR8" s="95"/>
      <c r="MS8" s="95"/>
      <c r="MT8" s="95"/>
      <c r="MU8" s="95"/>
      <c r="MV8" s="95"/>
      <c r="MW8" s="95"/>
      <c r="MX8" s="95"/>
      <c r="MY8" s="95"/>
      <c r="MZ8" s="95"/>
      <c r="NA8" s="95"/>
      <c r="NB8" s="95"/>
      <c r="NC8" s="95"/>
      <c r="ND8" s="95"/>
      <c r="NE8" s="95"/>
      <c r="NF8" s="95"/>
      <c r="NG8" s="95"/>
      <c r="NH8" s="95"/>
      <c r="NI8" s="95"/>
      <c r="NJ8" s="95"/>
      <c r="NK8" s="95"/>
      <c r="NL8" s="95"/>
      <c r="NM8" s="95"/>
      <c r="NN8" s="95"/>
      <c r="NO8" s="95"/>
      <c r="NP8" s="95"/>
      <c r="NQ8" s="95"/>
      <c r="NR8" s="95"/>
      <c r="NS8" s="95"/>
      <c r="NT8" s="95"/>
      <c r="NU8" s="95"/>
      <c r="NV8" s="95"/>
      <c r="NW8" s="95"/>
      <c r="NX8" s="95"/>
      <c r="NY8" s="95"/>
      <c r="NZ8" s="95"/>
      <c r="OA8" s="95"/>
      <c r="OB8" s="95"/>
      <c r="OC8" s="95"/>
      <c r="OD8" s="95"/>
      <c r="OE8" s="95"/>
      <c r="OF8" s="95"/>
      <c r="OG8" s="95"/>
      <c r="OH8" s="95"/>
      <c r="OI8" s="95"/>
      <c r="OJ8" s="95"/>
      <c r="OK8" s="95"/>
      <c r="OL8" s="95"/>
      <c r="OM8" s="95"/>
      <c r="ON8" s="95"/>
      <c r="OO8" s="95"/>
      <c r="OP8" s="95"/>
      <c r="OQ8" s="95"/>
      <c r="OR8" s="95"/>
      <c r="OS8" s="95"/>
      <c r="OT8" s="95"/>
      <c r="OU8" s="95"/>
      <c r="OV8" s="95"/>
      <c r="OW8" s="95"/>
      <c r="OX8" s="95"/>
      <c r="OY8" s="95"/>
      <c r="OZ8" s="95"/>
      <c r="PA8" s="95"/>
      <c r="PB8" s="95"/>
      <c r="PC8" s="95"/>
      <c r="PD8" s="95"/>
      <c r="PE8" s="95"/>
      <c r="PF8" s="95"/>
      <c r="PG8" s="95"/>
      <c r="PH8" s="95"/>
      <c r="PI8" s="95"/>
      <c r="PJ8" s="95"/>
      <c r="PK8" s="95"/>
      <c r="PL8" s="95"/>
      <c r="PM8" s="95"/>
      <c r="PN8" s="95"/>
      <c r="PO8" s="95"/>
      <c r="PP8" s="95"/>
      <c r="PQ8" s="95"/>
      <c r="PR8" s="95"/>
      <c r="PS8" s="95"/>
      <c r="PT8" s="95"/>
      <c r="PU8" s="95"/>
      <c r="PV8" s="95"/>
      <c r="PW8" s="95"/>
      <c r="PX8" s="95"/>
      <c r="PY8" s="95"/>
      <c r="PZ8" s="95"/>
      <c r="QA8" s="95"/>
      <c r="QB8" s="95"/>
      <c r="QC8" s="95"/>
      <c r="QD8" s="95"/>
      <c r="QE8" s="95"/>
      <c r="QF8" s="95"/>
      <c r="QG8" s="95"/>
      <c r="QH8" s="95"/>
      <c r="QI8" s="95"/>
      <c r="QJ8" s="95"/>
      <c r="QK8" s="95"/>
      <c r="QL8" s="95"/>
      <c r="QM8" s="95"/>
      <c r="QN8" s="95"/>
      <c r="QO8" s="95"/>
      <c r="QP8" s="95"/>
      <c r="QQ8" s="95"/>
      <c r="QR8" s="95"/>
      <c r="QS8" s="95"/>
      <c r="QT8" s="95"/>
      <c r="QU8" s="95"/>
      <c r="QV8" s="95"/>
      <c r="QW8" s="95"/>
      <c r="QX8" s="95"/>
      <c r="QY8" s="95"/>
      <c r="QZ8" s="95"/>
      <c r="RA8" s="95"/>
      <c r="RB8" s="95"/>
      <c r="RC8" s="95"/>
      <c r="RD8" s="95"/>
      <c r="RE8" s="95"/>
      <c r="RF8" s="95"/>
      <c r="RG8" s="95"/>
      <c r="RH8" s="95"/>
      <c r="RI8" s="95"/>
      <c r="RJ8" s="95"/>
      <c r="RK8" s="95"/>
      <c r="RL8" s="95"/>
      <c r="RM8" s="95"/>
      <c r="RN8" s="95"/>
      <c r="RO8" s="95"/>
      <c r="RP8" s="95"/>
      <c r="RQ8" s="95"/>
      <c r="RR8" s="95"/>
      <c r="RS8" s="95"/>
      <c r="RT8" s="95"/>
      <c r="RU8" s="95"/>
      <c r="RV8" s="95"/>
      <c r="RW8" s="95"/>
      <c r="RX8" s="95"/>
      <c r="RY8" s="95"/>
      <c r="RZ8" s="95"/>
      <c r="SA8" s="95"/>
      <c r="SB8" s="95"/>
      <c r="SC8" s="95"/>
      <c r="SD8" s="95"/>
      <c r="SE8" s="95"/>
      <c r="SF8" s="95"/>
      <c r="SG8" s="95"/>
      <c r="SH8" s="95"/>
      <c r="SI8" s="95"/>
      <c r="SJ8" s="95"/>
      <c r="SK8" s="95"/>
      <c r="SL8" s="95"/>
      <c r="SM8" s="95"/>
      <c r="SN8" s="95"/>
      <c r="SO8" s="95"/>
      <c r="SP8" s="95"/>
      <c r="SQ8" s="95"/>
      <c r="SR8" s="95"/>
      <c r="SS8" s="95"/>
      <c r="ST8" s="95"/>
      <c r="SU8" s="95"/>
      <c r="SV8" s="95"/>
      <c r="SW8" s="95"/>
      <c r="SX8" s="95"/>
      <c r="SY8" s="95"/>
      <c r="SZ8" s="95"/>
      <c r="TA8" s="95"/>
      <c r="TB8" s="95"/>
      <c r="TC8" s="95"/>
      <c r="TD8" s="95"/>
      <c r="TE8" s="95"/>
      <c r="TF8" s="95"/>
      <c r="TG8" s="95"/>
      <c r="TH8" s="95"/>
      <c r="TI8" s="95"/>
      <c r="TJ8" s="95"/>
      <c r="TK8" s="95"/>
      <c r="TL8" s="95"/>
      <c r="TM8" s="95"/>
      <c r="TN8" s="95"/>
      <c r="TO8" s="95"/>
      <c r="TP8" s="95"/>
      <c r="TQ8" s="95"/>
      <c r="TR8" s="95"/>
      <c r="TS8" s="95"/>
      <c r="TT8" s="95"/>
      <c r="TU8" s="95"/>
      <c r="TV8" s="95"/>
      <c r="TW8" s="95"/>
      <c r="TX8" s="95"/>
      <c r="TY8" s="95"/>
      <c r="TZ8" s="95"/>
      <c r="UA8" s="95"/>
      <c r="UB8" s="95"/>
      <c r="UC8" s="95"/>
      <c r="UD8" s="95"/>
      <c r="UE8" s="95"/>
      <c r="UF8" s="95"/>
      <c r="UG8" s="95"/>
      <c r="UH8" s="95"/>
      <c r="UI8" s="95"/>
      <c r="UJ8" s="95"/>
      <c r="UK8" s="95"/>
      <c r="UL8" s="95"/>
      <c r="UM8" s="95"/>
      <c r="UN8" s="95"/>
      <c r="UO8" s="95"/>
      <c r="UP8" s="95"/>
      <c r="UQ8" s="95"/>
      <c r="UR8" s="95"/>
      <c r="US8" s="95"/>
      <c r="UT8" s="95"/>
      <c r="UU8" s="95"/>
      <c r="UV8" s="95"/>
      <c r="UW8" s="95"/>
      <c r="UX8" s="95"/>
      <c r="UY8" s="95"/>
      <c r="UZ8" s="95"/>
      <c r="VA8" s="95"/>
      <c r="VB8" s="95"/>
      <c r="VC8" s="95"/>
      <c r="VD8" s="95"/>
      <c r="VE8" s="95"/>
      <c r="VF8" s="95"/>
      <c r="VG8" s="95"/>
      <c r="VH8" s="95"/>
      <c r="VI8" s="95"/>
      <c r="VJ8" s="95"/>
      <c r="VK8" s="95"/>
      <c r="VL8" s="95"/>
      <c r="VM8" s="95"/>
      <c r="VN8" s="95"/>
      <c r="VO8" s="95"/>
      <c r="VP8" s="95"/>
      <c r="VQ8" s="95"/>
      <c r="VR8" s="95"/>
      <c r="VS8" s="95"/>
      <c r="VT8" s="95"/>
      <c r="VU8" s="95"/>
      <c r="VV8" s="95"/>
      <c r="VW8" s="95"/>
      <c r="VX8" s="95"/>
      <c r="VY8" s="95"/>
      <c r="VZ8" s="95"/>
      <c r="WA8" s="95"/>
      <c r="WB8" s="95"/>
      <c r="WC8" s="95"/>
      <c r="WD8" s="95"/>
      <c r="WE8" s="95"/>
      <c r="WF8" s="95"/>
      <c r="WG8" s="95"/>
      <c r="WH8" s="95"/>
      <c r="WI8" s="95"/>
      <c r="WJ8" s="95"/>
      <c r="WK8" s="95"/>
      <c r="WL8" s="95"/>
      <c r="WM8" s="95"/>
      <c r="WN8" s="95"/>
      <c r="WO8" s="95"/>
      <c r="WP8" s="95"/>
      <c r="WQ8" s="95"/>
      <c r="WR8" s="95"/>
      <c r="WS8" s="95"/>
      <c r="WT8" s="95"/>
      <c r="WU8" s="95"/>
      <c r="WV8" s="95"/>
      <c r="WW8" s="95"/>
      <c r="WX8" s="95"/>
      <c r="WY8" s="95"/>
      <c r="WZ8" s="95"/>
      <c r="XA8" s="95"/>
      <c r="XB8" s="95"/>
      <c r="XC8" s="95"/>
      <c r="XD8" s="95"/>
      <c r="XE8" s="95"/>
      <c r="XF8" s="95"/>
      <c r="XG8" s="95"/>
      <c r="XH8" s="95"/>
      <c r="XI8" s="95"/>
      <c r="XJ8" s="95"/>
      <c r="XK8" s="95"/>
      <c r="XL8" s="95"/>
      <c r="XM8" s="95"/>
      <c r="XN8" s="95"/>
      <c r="XO8" s="95"/>
      <c r="XP8" s="95"/>
      <c r="XQ8" s="95"/>
      <c r="XR8" s="95"/>
      <c r="XS8" s="95"/>
      <c r="XT8" s="95"/>
      <c r="XU8" s="95"/>
      <c r="XV8" s="95"/>
      <c r="XW8" s="95"/>
      <c r="XX8" s="95"/>
      <c r="XY8" s="95"/>
      <c r="XZ8" s="95"/>
      <c r="YA8" s="95"/>
      <c r="YB8" s="95"/>
      <c r="YC8" s="95"/>
      <c r="YD8" s="95"/>
      <c r="YE8" s="95"/>
      <c r="YF8" s="95"/>
      <c r="YG8" s="95"/>
      <c r="YH8" s="95"/>
    </row>
    <row r="9" spans="1:658" s="65" customFormat="1" ht="21.75" customHeight="1" thickBot="1">
      <c r="B9" s="241" t="s">
        <v>174</v>
      </c>
      <c r="C9" s="242">
        <f>D88</f>
        <v>11856883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4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  <c r="IW9" s="95"/>
      <c r="IX9" s="95"/>
      <c r="IY9" s="95"/>
      <c r="IZ9" s="95"/>
      <c r="JA9" s="95"/>
      <c r="JB9" s="95"/>
      <c r="JC9" s="95"/>
      <c r="JD9" s="95"/>
      <c r="JE9" s="95"/>
      <c r="JF9" s="95"/>
      <c r="JG9" s="95"/>
      <c r="JH9" s="95"/>
      <c r="JI9" s="95"/>
      <c r="JJ9" s="95"/>
      <c r="JK9" s="95"/>
      <c r="JL9" s="95"/>
      <c r="JM9" s="95"/>
      <c r="JN9" s="95"/>
      <c r="JO9" s="95"/>
      <c r="JP9" s="95"/>
      <c r="JQ9" s="95"/>
      <c r="JR9" s="95"/>
      <c r="JS9" s="95"/>
      <c r="JT9" s="95"/>
      <c r="JU9" s="95"/>
      <c r="JV9" s="95"/>
      <c r="JW9" s="95"/>
      <c r="JX9" s="95"/>
      <c r="JY9" s="95"/>
      <c r="JZ9" s="95"/>
      <c r="KA9" s="95"/>
      <c r="KB9" s="95"/>
      <c r="KC9" s="95"/>
      <c r="KD9" s="95"/>
      <c r="KE9" s="95"/>
      <c r="KF9" s="95"/>
      <c r="KG9" s="95"/>
      <c r="KH9" s="95"/>
      <c r="KI9" s="95"/>
      <c r="KJ9" s="95"/>
      <c r="KK9" s="95"/>
      <c r="KL9" s="95"/>
      <c r="KM9" s="95"/>
      <c r="KN9" s="95"/>
      <c r="KO9" s="95"/>
      <c r="KP9" s="95"/>
      <c r="KQ9" s="95"/>
      <c r="KR9" s="95"/>
      <c r="KS9" s="95"/>
      <c r="KT9" s="95"/>
      <c r="KU9" s="95"/>
      <c r="KV9" s="95"/>
      <c r="KW9" s="95"/>
      <c r="KX9" s="95"/>
      <c r="KY9" s="95"/>
      <c r="KZ9" s="95"/>
      <c r="LA9" s="95"/>
      <c r="LB9" s="95"/>
      <c r="LC9" s="95"/>
      <c r="LD9" s="95"/>
      <c r="LE9" s="95"/>
      <c r="LF9" s="95"/>
      <c r="LG9" s="95"/>
      <c r="LH9" s="95"/>
      <c r="LI9" s="95"/>
      <c r="LJ9" s="95"/>
      <c r="LK9" s="95"/>
      <c r="LL9" s="95"/>
      <c r="LM9" s="95"/>
      <c r="LN9" s="95"/>
      <c r="LO9" s="95"/>
      <c r="LP9" s="95"/>
      <c r="LQ9" s="95"/>
      <c r="LR9" s="95"/>
      <c r="LS9" s="95"/>
      <c r="LT9" s="95"/>
      <c r="LU9" s="95"/>
      <c r="LV9" s="95"/>
      <c r="LW9" s="95"/>
      <c r="LX9" s="95"/>
      <c r="LY9" s="95"/>
      <c r="LZ9" s="95"/>
      <c r="MA9" s="95"/>
      <c r="MB9" s="95"/>
      <c r="MC9" s="95"/>
      <c r="MD9" s="95"/>
      <c r="ME9" s="95"/>
      <c r="MF9" s="95"/>
      <c r="MG9" s="95"/>
      <c r="MH9" s="95"/>
      <c r="MI9" s="95"/>
      <c r="MJ9" s="95"/>
      <c r="MK9" s="95"/>
      <c r="ML9" s="95"/>
      <c r="MM9" s="95"/>
      <c r="MN9" s="95"/>
      <c r="MO9" s="95"/>
      <c r="MP9" s="95"/>
      <c r="MQ9" s="95"/>
      <c r="MR9" s="95"/>
      <c r="MS9" s="95"/>
      <c r="MT9" s="95"/>
      <c r="MU9" s="95"/>
      <c r="MV9" s="95"/>
      <c r="MW9" s="95"/>
      <c r="MX9" s="95"/>
      <c r="MY9" s="95"/>
      <c r="MZ9" s="95"/>
      <c r="NA9" s="95"/>
      <c r="NB9" s="95"/>
      <c r="NC9" s="95"/>
      <c r="ND9" s="95"/>
      <c r="NE9" s="95"/>
      <c r="NF9" s="95"/>
      <c r="NG9" s="95"/>
      <c r="NH9" s="95"/>
      <c r="NI9" s="95"/>
      <c r="NJ9" s="95"/>
      <c r="NK9" s="95"/>
      <c r="NL9" s="95"/>
      <c r="NM9" s="95"/>
      <c r="NN9" s="95"/>
      <c r="NO9" s="95"/>
      <c r="NP9" s="95"/>
      <c r="NQ9" s="95"/>
      <c r="NR9" s="95"/>
      <c r="NS9" s="95"/>
      <c r="NT9" s="95"/>
      <c r="NU9" s="95"/>
      <c r="NV9" s="95"/>
      <c r="NW9" s="95"/>
      <c r="NX9" s="95"/>
      <c r="NY9" s="95"/>
      <c r="NZ9" s="95"/>
      <c r="OA9" s="95"/>
      <c r="OB9" s="95"/>
      <c r="OC9" s="95"/>
      <c r="OD9" s="95"/>
      <c r="OE9" s="95"/>
      <c r="OF9" s="95"/>
      <c r="OG9" s="95"/>
      <c r="OH9" s="95"/>
      <c r="OI9" s="95"/>
      <c r="OJ9" s="95"/>
      <c r="OK9" s="95"/>
      <c r="OL9" s="95"/>
      <c r="OM9" s="95"/>
      <c r="ON9" s="95"/>
      <c r="OO9" s="95"/>
      <c r="OP9" s="95"/>
      <c r="OQ9" s="95"/>
      <c r="OR9" s="95"/>
      <c r="OS9" s="95"/>
      <c r="OT9" s="95"/>
      <c r="OU9" s="95"/>
      <c r="OV9" s="95"/>
      <c r="OW9" s="95"/>
      <c r="OX9" s="95"/>
      <c r="OY9" s="95"/>
      <c r="OZ9" s="95"/>
      <c r="PA9" s="95"/>
      <c r="PB9" s="95"/>
      <c r="PC9" s="95"/>
      <c r="PD9" s="95"/>
      <c r="PE9" s="95"/>
      <c r="PF9" s="95"/>
      <c r="PG9" s="95"/>
      <c r="PH9" s="95"/>
      <c r="PI9" s="95"/>
      <c r="PJ9" s="95"/>
      <c r="PK9" s="95"/>
      <c r="PL9" s="95"/>
      <c r="PM9" s="95"/>
      <c r="PN9" s="95"/>
      <c r="PO9" s="95"/>
      <c r="PP9" s="95"/>
      <c r="PQ9" s="95"/>
      <c r="PR9" s="95"/>
      <c r="PS9" s="95"/>
      <c r="PT9" s="95"/>
      <c r="PU9" s="95"/>
      <c r="PV9" s="95"/>
      <c r="PW9" s="95"/>
      <c r="PX9" s="95"/>
      <c r="PY9" s="95"/>
      <c r="PZ9" s="95"/>
      <c r="QA9" s="95"/>
      <c r="QB9" s="95"/>
      <c r="QC9" s="95"/>
      <c r="QD9" s="95"/>
      <c r="QE9" s="95"/>
      <c r="QF9" s="95"/>
      <c r="QG9" s="95"/>
      <c r="QH9" s="95"/>
      <c r="QI9" s="95"/>
      <c r="QJ9" s="95"/>
      <c r="QK9" s="95"/>
      <c r="QL9" s="95"/>
      <c r="QM9" s="95"/>
      <c r="QN9" s="95"/>
      <c r="QO9" s="95"/>
      <c r="QP9" s="95"/>
      <c r="QQ9" s="95"/>
      <c r="QR9" s="95"/>
      <c r="QS9" s="95"/>
      <c r="QT9" s="95"/>
      <c r="QU9" s="95"/>
      <c r="QV9" s="95"/>
      <c r="QW9" s="95"/>
      <c r="QX9" s="95"/>
      <c r="QY9" s="95"/>
      <c r="QZ9" s="95"/>
      <c r="RA9" s="95"/>
      <c r="RB9" s="95"/>
      <c r="RC9" s="95"/>
      <c r="RD9" s="95"/>
      <c r="RE9" s="95"/>
      <c r="RF9" s="95"/>
      <c r="RG9" s="95"/>
      <c r="RH9" s="95"/>
      <c r="RI9" s="95"/>
      <c r="RJ9" s="95"/>
      <c r="RK9" s="95"/>
      <c r="RL9" s="95"/>
      <c r="RM9" s="95"/>
      <c r="RN9" s="95"/>
      <c r="RO9" s="95"/>
      <c r="RP9" s="95"/>
      <c r="RQ9" s="95"/>
      <c r="RR9" s="95"/>
      <c r="RS9" s="95"/>
      <c r="RT9" s="95"/>
      <c r="RU9" s="95"/>
      <c r="RV9" s="95"/>
      <c r="RW9" s="95"/>
      <c r="RX9" s="95"/>
      <c r="RY9" s="95"/>
      <c r="RZ9" s="95"/>
      <c r="SA9" s="95"/>
      <c r="SB9" s="95"/>
      <c r="SC9" s="95"/>
      <c r="SD9" s="95"/>
      <c r="SE9" s="95"/>
      <c r="SF9" s="95"/>
      <c r="SG9" s="95"/>
      <c r="SH9" s="95"/>
      <c r="SI9" s="95"/>
      <c r="SJ9" s="95"/>
      <c r="SK9" s="95"/>
      <c r="SL9" s="95"/>
      <c r="SM9" s="95"/>
      <c r="SN9" s="95"/>
      <c r="SO9" s="95"/>
      <c r="SP9" s="95"/>
      <c r="SQ9" s="95"/>
      <c r="SR9" s="95"/>
      <c r="SS9" s="95"/>
      <c r="ST9" s="95"/>
      <c r="SU9" s="95"/>
      <c r="SV9" s="95"/>
      <c r="SW9" s="95"/>
      <c r="SX9" s="95"/>
      <c r="SY9" s="95"/>
      <c r="SZ9" s="95"/>
      <c r="TA9" s="95"/>
      <c r="TB9" s="95"/>
      <c r="TC9" s="95"/>
      <c r="TD9" s="95"/>
      <c r="TE9" s="95"/>
      <c r="TF9" s="95"/>
      <c r="TG9" s="95"/>
      <c r="TH9" s="95"/>
      <c r="TI9" s="95"/>
      <c r="TJ9" s="95"/>
      <c r="TK9" s="95"/>
      <c r="TL9" s="95"/>
      <c r="TM9" s="95"/>
      <c r="TN9" s="95"/>
      <c r="TO9" s="95"/>
      <c r="TP9" s="95"/>
      <c r="TQ9" s="95"/>
      <c r="TR9" s="95"/>
      <c r="TS9" s="95"/>
      <c r="TT9" s="95"/>
      <c r="TU9" s="95"/>
      <c r="TV9" s="95"/>
      <c r="TW9" s="95"/>
      <c r="TX9" s="95"/>
      <c r="TY9" s="95"/>
      <c r="TZ9" s="95"/>
      <c r="UA9" s="95"/>
      <c r="UB9" s="95"/>
      <c r="UC9" s="95"/>
      <c r="UD9" s="95"/>
      <c r="UE9" s="95"/>
      <c r="UF9" s="95"/>
      <c r="UG9" s="95"/>
      <c r="UH9" s="95"/>
      <c r="UI9" s="95"/>
      <c r="UJ9" s="95"/>
      <c r="UK9" s="95"/>
      <c r="UL9" s="95"/>
      <c r="UM9" s="95"/>
      <c r="UN9" s="95"/>
      <c r="UO9" s="95"/>
      <c r="UP9" s="95"/>
      <c r="UQ9" s="95"/>
      <c r="UR9" s="95"/>
      <c r="US9" s="95"/>
      <c r="UT9" s="95"/>
      <c r="UU9" s="95"/>
      <c r="UV9" s="95"/>
      <c r="UW9" s="95"/>
      <c r="UX9" s="95"/>
      <c r="UY9" s="95"/>
      <c r="UZ9" s="95"/>
      <c r="VA9" s="95"/>
      <c r="VB9" s="95"/>
      <c r="VC9" s="95"/>
      <c r="VD9" s="95"/>
      <c r="VE9" s="95"/>
      <c r="VF9" s="95"/>
      <c r="VG9" s="95"/>
      <c r="VH9" s="95"/>
      <c r="VI9" s="95"/>
      <c r="VJ9" s="95"/>
      <c r="VK9" s="95"/>
      <c r="VL9" s="95"/>
      <c r="VM9" s="95"/>
      <c r="VN9" s="95"/>
      <c r="VO9" s="95"/>
      <c r="VP9" s="95"/>
      <c r="VQ9" s="95"/>
      <c r="VR9" s="95"/>
      <c r="VS9" s="95"/>
      <c r="VT9" s="95"/>
      <c r="VU9" s="95"/>
      <c r="VV9" s="95"/>
      <c r="VW9" s="95"/>
      <c r="VX9" s="95"/>
      <c r="VY9" s="95"/>
      <c r="VZ9" s="95"/>
      <c r="WA9" s="95"/>
      <c r="WB9" s="95"/>
      <c r="WC9" s="95"/>
      <c r="WD9" s="95"/>
      <c r="WE9" s="95"/>
      <c r="WF9" s="95"/>
      <c r="WG9" s="95"/>
      <c r="WH9" s="95"/>
      <c r="WI9" s="95"/>
      <c r="WJ9" s="95"/>
      <c r="WK9" s="95"/>
      <c r="WL9" s="95"/>
      <c r="WM9" s="95"/>
      <c r="WN9" s="95"/>
      <c r="WO9" s="95"/>
      <c r="WP9" s="95"/>
      <c r="WQ9" s="95"/>
      <c r="WR9" s="95"/>
      <c r="WS9" s="95"/>
      <c r="WT9" s="95"/>
      <c r="WU9" s="95"/>
      <c r="WV9" s="95"/>
      <c r="WW9" s="95"/>
      <c r="WX9" s="95"/>
      <c r="WY9" s="95"/>
      <c r="WZ9" s="95"/>
      <c r="XA9" s="95"/>
      <c r="XB9" s="95"/>
      <c r="XC9" s="95"/>
      <c r="XD9" s="95"/>
      <c r="XE9" s="95"/>
      <c r="XF9" s="95"/>
      <c r="XG9" s="95"/>
      <c r="XH9" s="95"/>
      <c r="XI9" s="95"/>
      <c r="XJ9" s="95"/>
      <c r="XK9" s="95"/>
      <c r="XL9" s="95"/>
      <c r="XM9" s="95"/>
      <c r="XN9" s="95"/>
      <c r="XO9" s="95"/>
      <c r="XP9" s="95"/>
      <c r="XQ9" s="95"/>
      <c r="XR9" s="95"/>
      <c r="XS9" s="95"/>
      <c r="XT9" s="95"/>
      <c r="XU9" s="95"/>
      <c r="XV9" s="95"/>
      <c r="XW9" s="95"/>
      <c r="XX9" s="95"/>
      <c r="XY9" s="95"/>
      <c r="XZ9" s="95"/>
      <c r="YA9" s="95"/>
      <c r="YB9" s="95"/>
      <c r="YC9" s="95"/>
      <c r="YD9" s="95"/>
      <c r="YE9" s="95"/>
      <c r="YF9" s="95"/>
      <c r="YG9" s="95"/>
      <c r="YH9" s="95"/>
    </row>
    <row r="10" spans="1:658" ht="21.75" customHeight="1">
      <c r="B10" s="61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  <c r="IW10" s="95"/>
      <c r="IX10" s="95"/>
      <c r="IY10" s="95"/>
      <c r="IZ10" s="95"/>
      <c r="JA10" s="95"/>
      <c r="JB10" s="95"/>
      <c r="JC10" s="95"/>
      <c r="JD10" s="95"/>
      <c r="JE10" s="95"/>
      <c r="JF10" s="95"/>
      <c r="JG10" s="95"/>
      <c r="JH10" s="95"/>
      <c r="JI10" s="95"/>
      <c r="JJ10" s="95"/>
      <c r="JK10" s="95"/>
      <c r="JL10" s="95"/>
      <c r="JM10" s="95"/>
      <c r="JN10" s="95"/>
      <c r="JO10" s="95"/>
      <c r="JP10" s="95"/>
      <c r="JQ10" s="95"/>
      <c r="JR10" s="95"/>
      <c r="JS10" s="95"/>
      <c r="JT10" s="95"/>
      <c r="JU10" s="95"/>
      <c r="JV10" s="95"/>
      <c r="JW10" s="95"/>
      <c r="JX10" s="95"/>
      <c r="JY10" s="95"/>
      <c r="JZ10" s="95"/>
      <c r="KA10" s="95"/>
      <c r="KB10" s="95"/>
      <c r="KC10" s="95"/>
      <c r="KD10" s="95"/>
      <c r="KE10" s="95"/>
      <c r="KF10" s="95"/>
      <c r="KG10" s="95"/>
      <c r="KH10" s="95"/>
      <c r="KI10" s="95"/>
      <c r="KJ10" s="95"/>
      <c r="KK10" s="95"/>
      <c r="KL10" s="95"/>
      <c r="KM10" s="95"/>
      <c r="KN10" s="95"/>
      <c r="KO10" s="95"/>
      <c r="KP10" s="95"/>
      <c r="KQ10" s="95"/>
      <c r="KR10" s="95"/>
      <c r="KS10" s="95"/>
      <c r="KT10" s="95"/>
      <c r="KU10" s="95"/>
      <c r="KV10" s="95"/>
      <c r="KW10" s="95"/>
      <c r="KX10" s="95"/>
      <c r="KY10" s="95"/>
      <c r="KZ10" s="95"/>
      <c r="LA10" s="95"/>
      <c r="LB10" s="95"/>
      <c r="LC10" s="95"/>
      <c r="LD10" s="95"/>
      <c r="LE10" s="95"/>
      <c r="LF10" s="95"/>
      <c r="LG10" s="95"/>
      <c r="LH10" s="95"/>
      <c r="LI10" s="95"/>
      <c r="LJ10" s="95"/>
      <c r="LK10" s="95"/>
      <c r="LL10" s="95"/>
      <c r="LM10" s="95"/>
      <c r="LN10" s="95"/>
      <c r="LO10" s="95"/>
      <c r="LP10" s="95"/>
      <c r="LQ10" s="95"/>
      <c r="LR10" s="95"/>
      <c r="LS10" s="95"/>
      <c r="LT10" s="95"/>
      <c r="LU10" s="95"/>
      <c r="LV10" s="95"/>
      <c r="LW10" s="95"/>
      <c r="LX10" s="95"/>
      <c r="LY10" s="95"/>
      <c r="LZ10" s="95"/>
      <c r="MA10" s="95"/>
      <c r="MB10" s="95"/>
      <c r="MC10" s="95"/>
      <c r="MD10" s="95"/>
      <c r="ME10" s="95"/>
      <c r="MF10" s="95"/>
      <c r="MG10" s="95"/>
      <c r="MH10" s="95"/>
      <c r="MI10" s="95"/>
      <c r="MJ10" s="95"/>
      <c r="MK10" s="95"/>
      <c r="ML10" s="95"/>
      <c r="MM10" s="95"/>
      <c r="MN10" s="95"/>
      <c r="MO10" s="95"/>
      <c r="MP10" s="95"/>
      <c r="MQ10" s="95"/>
      <c r="MR10" s="95"/>
      <c r="MS10" s="95"/>
      <c r="MT10" s="95"/>
      <c r="MU10" s="95"/>
      <c r="MV10" s="95"/>
      <c r="MW10" s="95"/>
      <c r="MX10" s="95"/>
      <c r="MY10" s="95"/>
      <c r="MZ10" s="95"/>
      <c r="NA10" s="95"/>
      <c r="NB10" s="95"/>
      <c r="NC10" s="95"/>
      <c r="ND10" s="95"/>
      <c r="NE10" s="95"/>
      <c r="NF10" s="95"/>
      <c r="NG10" s="95"/>
      <c r="NH10" s="95"/>
      <c r="NI10" s="95"/>
      <c r="NJ10" s="95"/>
      <c r="NK10" s="95"/>
      <c r="NL10" s="95"/>
      <c r="NM10" s="95"/>
      <c r="NN10" s="95"/>
      <c r="NO10" s="95"/>
      <c r="NP10" s="95"/>
      <c r="NQ10" s="95"/>
      <c r="NR10" s="95"/>
      <c r="NS10" s="95"/>
      <c r="NT10" s="95"/>
      <c r="NU10" s="95"/>
      <c r="NV10" s="95"/>
      <c r="NW10" s="95"/>
      <c r="NX10" s="95"/>
      <c r="NY10" s="95"/>
      <c r="NZ10" s="95"/>
      <c r="OA10" s="95"/>
      <c r="OB10" s="95"/>
      <c r="OC10" s="95"/>
      <c r="OD10" s="95"/>
      <c r="OE10" s="95"/>
      <c r="OF10" s="95"/>
      <c r="OG10" s="95"/>
      <c r="OH10" s="95"/>
      <c r="OI10" s="95"/>
      <c r="OJ10" s="95"/>
      <c r="OK10" s="95"/>
      <c r="OL10" s="95"/>
      <c r="OM10" s="95"/>
      <c r="ON10" s="95"/>
      <c r="OO10" s="95"/>
      <c r="OP10" s="95"/>
      <c r="OQ10" s="95"/>
      <c r="OR10" s="95"/>
      <c r="OS10" s="95"/>
      <c r="OT10" s="95"/>
      <c r="OU10" s="95"/>
      <c r="OV10" s="95"/>
      <c r="OW10" s="95"/>
      <c r="OX10" s="95"/>
      <c r="OY10" s="95"/>
      <c r="OZ10" s="95"/>
      <c r="PA10" s="95"/>
      <c r="PB10" s="95"/>
      <c r="PC10" s="95"/>
      <c r="PD10" s="95"/>
      <c r="PE10" s="95"/>
      <c r="PF10" s="95"/>
      <c r="PG10" s="95"/>
      <c r="PH10" s="95"/>
      <c r="PI10" s="95"/>
      <c r="PJ10" s="95"/>
      <c r="PK10" s="95"/>
      <c r="PL10" s="95"/>
      <c r="PM10" s="95"/>
      <c r="PN10" s="95"/>
      <c r="PO10" s="95"/>
      <c r="PP10" s="95"/>
      <c r="PQ10" s="95"/>
      <c r="PR10" s="95"/>
      <c r="PS10" s="95"/>
      <c r="PT10" s="95"/>
      <c r="PU10" s="95"/>
      <c r="PV10" s="95"/>
      <c r="PW10" s="95"/>
      <c r="PX10" s="95"/>
      <c r="PY10" s="95"/>
      <c r="PZ10" s="95"/>
      <c r="QA10" s="95"/>
      <c r="QB10" s="95"/>
      <c r="QC10" s="95"/>
      <c r="QD10" s="95"/>
      <c r="QE10" s="95"/>
      <c r="QF10" s="95"/>
      <c r="QG10" s="95"/>
      <c r="QH10" s="95"/>
      <c r="QI10" s="95"/>
      <c r="QJ10" s="95"/>
      <c r="QK10" s="95"/>
      <c r="QL10" s="95"/>
      <c r="QM10" s="95"/>
      <c r="QN10" s="95"/>
      <c r="QO10" s="95"/>
      <c r="QP10" s="95"/>
      <c r="QQ10" s="95"/>
      <c r="QR10" s="95"/>
      <c r="QS10" s="95"/>
      <c r="QT10" s="95"/>
      <c r="QU10" s="95"/>
      <c r="QV10" s="95"/>
      <c r="QW10" s="95"/>
      <c r="QX10" s="95"/>
      <c r="QY10" s="95"/>
      <c r="QZ10" s="95"/>
      <c r="RA10" s="95"/>
      <c r="RB10" s="95"/>
      <c r="RC10" s="95"/>
      <c r="RD10" s="95"/>
      <c r="RE10" s="95"/>
      <c r="RF10" s="95"/>
      <c r="RG10" s="95"/>
      <c r="RH10" s="95"/>
      <c r="RI10" s="95"/>
      <c r="RJ10" s="95"/>
      <c r="RK10" s="95"/>
      <c r="RL10" s="95"/>
      <c r="RM10" s="95"/>
      <c r="RN10" s="95"/>
      <c r="RO10" s="95"/>
      <c r="RP10" s="95"/>
      <c r="RQ10" s="95"/>
      <c r="RR10" s="95"/>
      <c r="RS10" s="95"/>
      <c r="RT10" s="95"/>
      <c r="RU10" s="95"/>
      <c r="RV10" s="95"/>
      <c r="RW10" s="95"/>
      <c r="RX10" s="95"/>
      <c r="RY10" s="95"/>
      <c r="RZ10" s="95"/>
      <c r="SA10" s="95"/>
      <c r="SB10" s="95"/>
      <c r="SC10" s="95"/>
      <c r="SD10" s="95"/>
      <c r="SE10" s="95"/>
      <c r="SF10" s="95"/>
      <c r="SG10" s="95"/>
      <c r="SH10" s="95"/>
      <c r="SI10" s="95"/>
      <c r="SJ10" s="95"/>
      <c r="SK10" s="95"/>
      <c r="SL10" s="95"/>
      <c r="SM10" s="95"/>
      <c r="SN10" s="95"/>
      <c r="SO10" s="95"/>
      <c r="SP10" s="95"/>
      <c r="SQ10" s="95"/>
      <c r="SR10" s="95"/>
      <c r="SS10" s="95"/>
      <c r="ST10" s="95"/>
      <c r="SU10" s="95"/>
      <c r="SV10" s="95"/>
      <c r="SW10" s="95"/>
      <c r="SX10" s="95"/>
      <c r="SY10" s="95"/>
      <c r="SZ10" s="95"/>
      <c r="TA10" s="95"/>
      <c r="TB10" s="95"/>
      <c r="TC10" s="95"/>
      <c r="TD10" s="95"/>
      <c r="TE10" s="95"/>
      <c r="TF10" s="95"/>
      <c r="TG10" s="95"/>
      <c r="TH10" s="95"/>
      <c r="TI10" s="95"/>
      <c r="TJ10" s="95"/>
      <c r="TK10" s="95"/>
      <c r="TL10" s="95"/>
      <c r="TM10" s="95"/>
      <c r="TN10" s="95"/>
      <c r="TO10" s="95"/>
      <c r="TP10" s="95"/>
      <c r="TQ10" s="95"/>
      <c r="TR10" s="95"/>
      <c r="TS10" s="95"/>
      <c r="TT10" s="95"/>
      <c r="TU10" s="95"/>
      <c r="TV10" s="95"/>
      <c r="TW10" s="95"/>
      <c r="TX10" s="95"/>
      <c r="TY10" s="95"/>
      <c r="TZ10" s="95"/>
      <c r="UA10" s="95"/>
      <c r="UB10" s="95"/>
      <c r="UC10" s="95"/>
      <c r="UD10" s="95"/>
      <c r="UE10" s="95"/>
      <c r="UF10" s="95"/>
      <c r="UG10" s="95"/>
      <c r="UH10" s="95"/>
      <c r="UI10" s="95"/>
      <c r="UJ10" s="95"/>
      <c r="UK10" s="95"/>
      <c r="UL10" s="95"/>
      <c r="UM10" s="95"/>
      <c r="UN10" s="95"/>
      <c r="UO10" s="95"/>
      <c r="UP10" s="95"/>
      <c r="UQ10" s="95"/>
      <c r="UR10" s="95"/>
      <c r="US10" s="95"/>
      <c r="UT10" s="95"/>
      <c r="UU10" s="95"/>
      <c r="UV10" s="95"/>
      <c r="UW10" s="95"/>
      <c r="UX10" s="95"/>
      <c r="UY10" s="95"/>
      <c r="UZ10" s="95"/>
      <c r="VA10" s="95"/>
      <c r="VB10" s="95"/>
      <c r="VC10" s="95"/>
      <c r="VD10" s="95"/>
      <c r="VE10" s="95"/>
      <c r="VF10" s="95"/>
      <c r="VG10" s="95"/>
      <c r="VH10" s="95"/>
      <c r="VI10" s="95"/>
      <c r="VJ10" s="95"/>
      <c r="VK10" s="95"/>
      <c r="VL10" s="95"/>
      <c r="VM10" s="95"/>
      <c r="VN10" s="95"/>
      <c r="VO10" s="95"/>
      <c r="VP10" s="95"/>
      <c r="VQ10" s="95"/>
      <c r="VR10" s="95"/>
      <c r="VS10" s="95"/>
      <c r="VT10" s="95"/>
      <c r="VU10" s="95"/>
      <c r="VV10" s="95"/>
      <c r="VW10" s="95"/>
      <c r="VX10" s="95"/>
      <c r="VY10" s="95"/>
      <c r="VZ10" s="95"/>
      <c r="WA10" s="95"/>
      <c r="WB10" s="95"/>
      <c r="WC10" s="95"/>
      <c r="WD10" s="95"/>
      <c r="WE10" s="95"/>
      <c r="WF10" s="95"/>
      <c r="WG10" s="95"/>
      <c r="WH10" s="95"/>
      <c r="WI10" s="95"/>
      <c r="WJ10" s="95"/>
      <c r="WK10" s="95"/>
      <c r="WL10" s="95"/>
      <c r="WM10" s="95"/>
      <c r="WN10" s="95"/>
      <c r="WO10" s="95"/>
      <c r="WP10" s="95"/>
      <c r="WQ10" s="95"/>
      <c r="WR10" s="95"/>
      <c r="WS10" s="95"/>
      <c r="WT10" s="95"/>
      <c r="WU10" s="95"/>
      <c r="WV10" s="95"/>
      <c r="WW10" s="95"/>
      <c r="WX10" s="95"/>
      <c r="WY10" s="95"/>
      <c r="WZ10" s="95"/>
      <c r="XA10" s="95"/>
      <c r="XB10" s="95"/>
      <c r="XC10" s="95"/>
      <c r="XD10" s="95"/>
      <c r="XE10" s="95"/>
      <c r="XF10" s="95"/>
      <c r="XG10" s="95"/>
      <c r="XH10" s="95"/>
      <c r="XI10" s="95"/>
      <c r="XJ10" s="95"/>
      <c r="XK10" s="95"/>
      <c r="XL10" s="95"/>
      <c r="XM10" s="95"/>
      <c r="XN10" s="95"/>
      <c r="XO10" s="95"/>
      <c r="XP10" s="95"/>
      <c r="XQ10" s="95"/>
      <c r="XR10" s="95"/>
      <c r="XS10" s="95"/>
      <c r="XT10" s="95"/>
      <c r="XU10" s="95"/>
      <c r="XV10" s="95"/>
      <c r="XW10" s="95"/>
      <c r="XX10" s="95"/>
      <c r="XY10" s="95"/>
      <c r="XZ10" s="95"/>
      <c r="YA10" s="95"/>
      <c r="YB10" s="95"/>
      <c r="YC10" s="95"/>
      <c r="YD10" s="95"/>
      <c r="YE10" s="95"/>
      <c r="YF10" s="95"/>
      <c r="YG10" s="95"/>
      <c r="YH10" s="95"/>
    </row>
    <row r="11" spans="1:658" ht="21.75" customHeight="1">
      <c r="B11" s="307" t="s">
        <v>175</v>
      </c>
      <c r="C11" s="307"/>
      <c r="D11" s="307"/>
      <c r="E11" s="307"/>
      <c r="F11" s="307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  <c r="IW11" s="95"/>
      <c r="IX11" s="95"/>
      <c r="IY11" s="95"/>
      <c r="IZ11" s="95"/>
      <c r="JA11" s="95"/>
      <c r="JB11" s="95"/>
      <c r="JC11" s="95"/>
      <c r="JD11" s="95"/>
      <c r="JE11" s="95"/>
      <c r="JF11" s="95"/>
      <c r="JG11" s="95"/>
      <c r="JH11" s="95"/>
      <c r="JI11" s="95"/>
      <c r="JJ11" s="95"/>
      <c r="JK11" s="95"/>
      <c r="JL11" s="95"/>
      <c r="JM11" s="95"/>
      <c r="JN11" s="95"/>
      <c r="JO11" s="95"/>
      <c r="JP11" s="95"/>
      <c r="JQ11" s="95"/>
      <c r="JR11" s="95"/>
      <c r="JS11" s="95"/>
      <c r="JT11" s="95"/>
      <c r="JU11" s="95"/>
      <c r="JV11" s="95"/>
      <c r="JW11" s="95"/>
      <c r="JX11" s="95"/>
      <c r="JY11" s="95"/>
      <c r="JZ11" s="95"/>
      <c r="KA11" s="95"/>
      <c r="KB11" s="95"/>
      <c r="KC11" s="95"/>
      <c r="KD11" s="95"/>
      <c r="KE11" s="95"/>
      <c r="KF11" s="95"/>
      <c r="KG11" s="95"/>
      <c r="KH11" s="95"/>
      <c r="KI11" s="95"/>
      <c r="KJ11" s="95"/>
      <c r="KK11" s="95"/>
      <c r="KL11" s="95"/>
      <c r="KM11" s="95"/>
      <c r="KN11" s="95"/>
      <c r="KO11" s="95"/>
      <c r="KP11" s="95"/>
      <c r="KQ11" s="95"/>
      <c r="KR11" s="95"/>
      <c r="KS11" s="95"/>
      <c r="KT11" s="95"/>
      <c r="KU11" s="95"/>
      <c r="KV11" s="95"/>
      <c r="KW11" s="95"/>
      <c r="KX11" s="95"/>
      <c r="KY11" s="95"/>
      <c r="KZ11" s="95"/>
      <c r="LA11" s="95"/>
      <c r="LB11" s="95"/>
      <c r="LC11" s="95"/>
      <c r="LD11" s="95"/>
      <c r="LE11" s="95"/>
      <c r="LF11" s="95"/>
      <c r="LG11" s="95"/>
      <c r="LH11" s="95"/>
      <c r="LI11" s="95"/>
      <c r="LJ11" s="95"/>
      <c r="LK11" s="95"/>
      <c r="LL11" s="95"/>
      <c r="LM11" s="95"/>
      <c r="LN11" s="95"/>
      <c r="LO11" s="95"/>
      <c r="LP11" s="95"/>
      <c r="LQ11" s="95"/>
      <c r="LR11" s="95"/>
      <c r="LS11" s="95"/>
      <c r="LT11" s="95"/>
      <c r="LU11" s="95"/>
      <c r="LV11" s="95"/>
      <c r="LW11" s="95"/>
      <c r="LX11" s="95"/>
      <c r="LY11" s="95"/>
      <c r="LZ11" s="95"/>
      <c r="MA11" s="95"/>
      <c r="MB11" s="95"/>
      <c r="MC11" s="95"/>
      <c r="MD11" s="95"/>
      <c r="ME11" s="95"/>
      <c r="MF11" s="95"/>
      <c r="MG11" s="95"/>
      <c r="MH11" s="95"/>
      <c r="MI11" s="95"/>
      <c r="MJ11" s="95"/>
      <c r="MK11" s="95"/>
      <c r="ML11" s="95"/>
      <c r="MM11" s="95"/>
      <c r="MN11" s="95"/>
      <c r="MO11" s="95"/>
      <c r="MP11" s="95"/>
      <c r="MQ11" s="95"/>
      <c r="MR11" s="95"/>
      <c r="MS11" s="95"/>
      <c r="MT11" s="95"/>
      <c r="MU11" s="95"/>
      <c r="MV11" s="95"/>
      <c r="MW11" s="95"/>
      <c r="MX11" s="95"/>
      <c r="MY11" s="95"/>
      <c r="MZ11" s="95"/>
      <c r="NA11" s="95"/>
      <c r="NB11" s="95"/>
      <c r="NC11" s="95"/>
      <c r="ND11" s="95"/>
      <c r="NE11" s="95"/>
      <c r="NF11" s="95"/>
      <c r="NG11" s="95"/>
      <c r="NH11" s="95"/>
      <c r="NI11" s="95"/>
      <c r="NJ11" s="95"/>
      <c r="NK11" s="95"/>
      <c r="NL11" s="95"/>
      <c r="NM11" s="95"/>
      <c r="NN11" s="95"/>
      <c r="NO11" s="95"/>
      <c r="NP11" s="95"/>
      <c r="NQ11" s="95"/>
      <c r="NR11" s="95"/>
      <c r="NS11" s="95"/>
      <c r="NT11" s="95"/>
      <c r="NU11" s="95"/>
      <c r="NV11" s="95"/>
      <c r="NW11" s="95"/>
      <c r="NX11" s="95"/>
      <c r="NY11" s="95"/>
      <c r="NZ11" s="95"/>
      <c r="OA11" s="95"/>
      <c r="OB11" s="95"/>
      <c r="OC11" s="95"/>
      <c r="OD11" s="95"/>
      <c r="OE11" s="95"/>
      <c r="OF11" s="95"/>
      <c r="OG11" s="95"/>
      <c r="OH11" s="95"/>
      <c r="OI11" s="95"/>
      <c r="OJ11" s="95"/>
      <c r="OK11" s="95"/>
      <c r="OL11" s="95"/>
      <c r="OM11" s="95"/>
      <c r="ON11" s="95"/>
      <c r="OO11" s="95"/>
      <c r="OP11" s="95"/>
      <c r="OQ11" s="95"/>
      <c r="OR11" s="95"/>
      <c r="OS11" s="95"/>
      <c r="OT11" s="95"/>
      <c r="OU11" s="95"/>
      <c r="OV11" s="95"/>
      <c r="OW11" s="95"/>
      <c r="OX11" s="95"/>
      <c r="OY11" s="95"/>
      <c r="OZ11" s="95"/>
      <c r="PA11" s="95"/>
      <c r="PB11" s="95"/>
      <c r="PC11" s="95"/>
      <c r="PD11" s="95"/>
      <c r="PE11" s="95"/>
      <c r="PF11" s="95"/>
      <c r="PG11" s="95"/>
      <c r="PH11" s="95"/>
      <c r="PI11" s="95"/>
      <c r="PJ11" s="95"/>
      <c r="PK11" s="95"/>
      <c r="PL11" s="95"/>
      <c r="PM11" s="95"/>
      <c r="PN11" s="95"/>
      <c r="PO11" s="95"/>
      <c r="PP11" s="95"/>
      <c r="PQ11" s="95"/>
      <c r="PR11" s="95"/>
      <c r="PS11" s="95"/>
      <c r="PT11" s="95"/>
      <c r="PU11" s="95"/>
      <c r="PV11" s="95"/>
      <c r="PW11" s="95"/>
      <c r="PX11" s="95"/>
      <c r="PY11" s="95"/>
      <c r="PZ11" s="95"/>
      <c r="QA11" s="95"/>
      <c r="QB11" s="95"/>
      <c r="QC11" s="95"/>
      <c r="QD11" s="95"/>
      <c r="QE11" s="95"/>
      <c r="QF11" s="95"/>
      <c r="QG11" s="95"/>
      <c r="QH11" s="95"/>
      <c r="QI11" s="95"/>
      <c r="QJ11" s="95"/>
      <c r="QK11" s="95"/>
      <c r="QL11" s="95"/>
      <c r="QM11" s="95"/>
      <c r="QN11" s="95"/>
      <c r="QO11" s="95"/>
      <c r="QP11" s="95"/>
      <c r="QQ11" s="95"/>
      <c r="QR11" s="95"/>
      <c r="QS11" s="95"/>
      <c r="QT11" s="95"/>
      <c r="QU11" s="95"/>
      <c r="QV11" s="95"/>
      <c r="QW11" s="95"/>
      <c r="QX11" s="95"/>
      <c r="QY11" s="95"/>
      <c r="QZ11" s="95"/>
      <c r="RA11" s="95"/>
      <c r="RB11" s="95"/>
      <c r="RC11" s="95"/>
      <c r="RD11" s="95"/>
      <c r="RE11" s="95"/>
      <c r="RF11" s="95"/>
      <c r="RG11" s="95"/>
      <c r="RH11" s="95"/>
      <c r="RI11" s="95"/>
      <c r="RJ11" s="95"/>
      <c r="RK11" s="95"/>
      <c r="RL11" s="95"/>
      <c r="RM11" s="95"/>
      <c r="RN11" s="95"/>
      <c r="RO11" s="95"/>
      <c r="RP11" s="95"/>
      <c r="RQ11" s="95"/>
      <c r="RR11" s="95"/>
      <c r="RS11" s="95"/>
      <c r="RT11" s="95"/>
      <c r="RU11" s="95"/>
      <c r="RV11" s="95"/>
      <c r="RW11" s="95"/>
      <c r="RX11" s="95"/>
      <c r="RY11" s="95"/>
      <c r="RZ11" s="95"/>
      <c r="SA11" s="95"/>
      <c r="SB11" s="95"/>
      <c r="SC11" s="95"/>
      <c r="SD11" s="95"/>
      <c r="SE11" s="95"/>
      <c r="SF11" s="95"/>
      <c r="SG11" s="95"/>
      <c r="SH11" s="95"/>
      <c r="SI11" s="95"/>
      <c r="SJ11" s="95"/>
      <c r="SK11" s="95"/>
      <c r="SL11" s="95"/>
      <c r="SM11" s="95"/>
      <c r="SN11" s="95"/>
      <c r="SO11" s="95"/>
      <c r="SP11" s="95"/>
      <c r="SQ11" s="95"/>
      <c r="SR11" s="95"/>
      <c r="SS11" s="95"/>
      <c r="ST11" s="95"/>
      <c r="SU11" s="95"/>
      <c r="SV11" s="95"/>
      <c r="SW11" s="95"/>
      <c r="SX11" s="95"/>
      <c r="SY11" s="95"/>
      <c r="SZ11" s="95"/>
      <c r="TA11" s="95"/>
      <c r="TB11" s="95"/>
      <c r="TC11" s="95"/>
      <c r="TD11" s="95"/>
      <c r="TE11" s="95"/>
      <c r="TF11" s="95"/>
      <c r="TG11" s="95"/>
      <c r="TH11" s="95"/>
      <c r="TI11" s="95"/>
      <c r="TJ11" s="95"/>
      <c r="TK11" s="95"/>
      <c r="TL11" s="95"/>
      <c r="TM11" s="95"/>
      <c r="TN11" s="95"/>
      <c r="TO11" s="95"/>
      <c r="TP11" s="95"/>
      <c r="TQ11" s="95"/>
      <c r="TR11" s="95"/>
      <c r="TS11" s="95"/>
      <c r="TT11" s="95"/>
      <c r="TU11" s="95"/>
      <c r="TV11" s="95"/>
      <c r="TW11" s="95"/>
      <c r="TX11" s="95"/>
      <c r="TY11" s="95"/>
      <c r="TZ11" s="95"/>
      <c r="UA11" s="95"/>
      <c r="UB11" s="95"/>
      <c r="UC11" s="95"/>
      <c r="UD11" s="95"/>
      <c r="UE11" s="95"/>
      <c r="UF11" s="95"/>
      <c r="UG11" s="95"/>
      <c r="UH11" s="95"/>
      <c r="UI11" s="95"/>
      <c r="UJ11" s="95"/>
      <c r="UK11" s="95"/>
      <c r="UL11" s="95"/>
      <c r="UM11" s="95"/>
      <c r="UN11" s="95"/>
      <c r="UO11" s="95"/>
      <c r="UP11" s="95"/>
      <c r="UQ11" s="95"/>
      <c r="UR11" s="95"/>
      <c r="US11" s="95"/>
      <c r="UT11" s="95"/>
      <c r="UU11" s="95"/>
      <c r="UV11" s="95"/>
      <c r="UW11" s="95"/>
      <c r="UX11" s="95"/>
      <c r="UY11" s="95"/>
      <c r="UZ11" s="95"/>
      <c r="VA11" s="95"/>
      <c r="VB11" s="95"/>
      <c r="VC11" s="95"/>
      <c r="VD11" s="95"/>
      <c r="VE11" s="95"/>
      <c r="VF11" s="95"/>
      <c r="VG11" s="95"/>
      <c r="VH11" s="95"/>
      <c r="VI11" s="95"/>
      <c r="VJ11" s="95"/>
      <c r="VK11" s="95"/>
      <c r="VL11" s="95"/>
      <c r="VM11" s="95"/>
      <c r="VN11" s="95"/>
      <c r="VO11" s="95"/>
      <c r="VP11" s="95"/>
      <c r="VQ11" s="95"/>
      <c r="VR11" s="95"/>
      <c r="VS11" s="95"/>
      <c r="VT11" s="95"/>
      <c r="VU11" s="95"/>
      <c r="VV11" s="95"/>
      <c r="VW11" s="95"/>
      <c r="VX11" s="95"/>
      <c r="VY11" s="95"/>
      <c r="VZ11" s="95"/>
      <c r="WA11" s="95"/>
      <c r="WB11" s="95"/>
      <c r="WC11" s="95"/>
      <c r="WD11" s="95"/>
      <c r="WE11" s="95"/>
      <c r="WF11" s="95"/>
      <c r="WG11" s="95"/>
      <c r="WH11" s="95"/>
      <c r="WI11" s="95"/>
      <c r="WJ11" s="95"/>
      <c r="WK11" s="95"/>
      <c r="WL11" s="95"/>
      <c r="WM11" s="95"/>
      <c r="WN11" s="95"/>
      <c r="WO11" s="95"/>
      <c r="WP11" s="95"/>
      <c r="WQ11" s="95"/>
      <c r="WR11" s="95"/>
      <c r="WS11" s="95"/>
      <c r="WT11" s="95"/>
      <c r="WU11" s="95"/>
      <c r="WV11" s="95"/>
      <c r="WW11" s="95"/>
      <c r="WX11" s="95"/>
      <c r="WY11" s="95"/>
      <c r="WZ11" s="95"/>
      <c r="XA11" s="95"/>
      <c r="XB11" s="95"/>
      <c r="XC11" s="95"/>
      <c r="XD11" s="95"/>
      <c r="XE11" s="95"/>
      <c r="XF11" s="95"/>
      <c r="XG11" s="95"/>
      <c r="XH11" s="95"/>
      <c r="XI11" s="95"/>
      <c r="XJ11" s="95"/>
      <c r="XK11" s="95"/>
      <c r="XL11" s="95"/>
      <c r="XM11" s="95"/>
      <c r="XN11" s="95"/>
      <c r="XO11" s="95"/>
      <c r="XP11" s="95"/>
      <c r="XQ11" s="95"/>
      <c r="XR11" s="95"/>
      <c r="XS11" s="95"/>
      <c r="XT11" s="95"/>
      <c r="XU11" s="95"/>
      <c r="XV11" s="95"/>
      <c r="XW11" s="95"/>
      <c r="XX11" s="95"/>
      <c r="XY11" s="95"/>
      <c r="XZ11" s="95"/>
      <c r="YA11" s="95"/>
      <c r="YB11" s="95"/>
      <c r="YC11" s="95"/>
      <c r="YD11" s="95"/>
      <c r="YE11" s="95"/>
      <c r="YF11" s="95"/>
      <c r="YG11" s="95"/>
      <c r="YH11" s="95"/>
    </row>
    <row r="12" spans="1:658" ht="21.75" customHeight="1" thickBot="1">
      <c r="B12" s="68"/>
      <c r="C12" s="68"/>
      <c r="D12" s="68"/>
      <c r="E12" s="68"/>
      <c r="F12" s="72"/>
      <c r="N12" s="62" t="s">
        <v>118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  <c r="IW12" s="95"/>
      <c r="IX12" s="95"/>
      <c r="IY12" s="95"/>
      <c r="IZ12" s="95"/>
      <c r="JA12" s="95"/>
      <c r="JB12" s="95"/>
      <c r="JC12" s="95"/>
      <c r="JD12" s="95"/>
      <c r="JE12" s="95"/>
      <c r="JF12" s="95"/>
      <c r="JG12" s="95"/>
      <c r="JH12" s="95"/>
      <c r="JI12" s="95"/>
      <c r="JJ12" s="95"/>
      <c r="JK12" s="95"/>
      <c r="JL12" s="95"/>
      <c r="JM12" s="95"/>
      <c r="JN12" s="95"/>
      <c r="JO12" s="95"/>
      <c r="JP12" s="95"/>
      <c r="JQ12" s="95"/>
      <c r="JR12" s="95"/>
      <c r="JS12" s="95"/>
      <c r="JT12" s="95"/>
      <c r="JU12" s="95"/>
      <c r="JV12" s="95"/>
      <c r="JW12" s="95"/>
      <c r="JX12" s="95"/>
      <c r="JY12" s="95"/>
      <c r="JZ12" s="95"/>
      <c r="KA12" s="95"/>
      <c r="KB12" s="95"/>
      <c r="KC12" s="95"/>
      <c r="KD12" s="95"/>
      <c r="KE12" s="95"/>
      <c r="KF12" s="95"/>
      <c r="KG12" s="95"/>
      <c r="KH12" s="95"/>
      <c r="KI12" s="95"/>
      <c r="KJ12" s="95"/>
      <c r="KK12" s="95"/>
      <c r="KL12" s="95"/>
      <c r="KM12" s="95"/>
      <c r="KN12" s="95"/>
      <c r="KO12" s="95"/>
      <c r="KP12" s="95"/>
      <c r="KQ12" s="95"/>
      <c r="KR12" s="95"/>
      <c r="KS12" s="95"/>
      <c r="KT12" s="95"/>
      <c r="KU12" s="95"/>
      <c r="KV12" s="95"/>
      <c r="KW12" s="95"/>
      <c r="KX12" s="95"/>
      <c r="KY12" s="95"/>
      <c r="KZ12" s="95"/>
      <c r="LA12" s="95"/>
      <c r="LB12" s="95"/>
      <c r="LC12" s="95"/>
      <c r="LD12" s="95"/>
      <c r="LE12" s="95"/>
      <c r="LF12" s="95"/>
      <c r="LG12" s="95"/>
      <c r="LH12" s="95"/>
      <c r="LI12" s="95"/>
      <c r="LJ12" s="95"/>
      <c r="LK12" s="95"/>
      <c r="LL12" s="95"/>
      <c r="LM12" s="95"/>
      <c r="LN12" s="95"/>
      <c r="LO12" s="95"/>
      <c r="LP12" s="95"/>
      <c r="LQ12" s="95"/>
      <c r="LR12" s="95"/>
      <c r="LS12" s="95"/>
      <c r="LT12" s="95"/>
      <c r="LU12" s="95"/>
      <c r="LV12" s="95"/>
      <c r="LW12" s="95"/>
      <c r="LX12" s="95"/>
      <c r="LY12" s="95"/>
      <c r="LZ12" s="95"/>
      <c r="MA12" s="95"/>
      <c r="MB12" s="95"/>
      <c r="MC12" s="95"/>
      <c r="MD12" s="95"/>
      <c r="ME12" s="95"/>
      <c r="MF12" s="95"/>
      <c r="MG12" s="95"/>
      <c r="MH12" s="95"/>
      <c r="MI12" s="95"/>
      <c r="MJ12" s="95"/>
      <c r="MK12" s="95"/>
      <c r="ML12" s="95"/>
      <c r="MM12" s="95"/>
      <c r="MN12" s="95"/>
      <c r="MO12" s="95"/>
      <c r="MP12" s="95"/>
      <c r="MQ12" s="95"/>
      <c r="MR12" s="95"/>
      <c r="MS12" s="95"/>
      <c r="MT12" s="95"/>
      <c r="MU12" s="95"/>
      <c r="MV12" s="95"/>
      <c r="MW12" s="95"/>
      <c r="MX12" s="95"/>
      <c r="MY12" s="95"/>
      <c r="MZ12" s="95"/>
      <c r="NA12" s="95"/>
      <c r="NB12" s="95"/>
      <c r="NC12" s="95"/>
      <c r="ND12" s="95"/>
      <c r="NE12" s="95"/>
      <c r="NF12" s="95"/>
      <c r="NG12" s="95"/>
      <c r="NH12" s="95"/>
      <c r="NI12" s="95"/>
      <c r="NJ12" s="95"/>
      <c r="NK12" s="95"/>
      <c r="NL12" s="95"/>
      <c r="NM12" s="95"/>
      <c r="NN12" s="95"/>
      <c r="NO12" s="95"/>
      <c r="NP12" s="95"/>
      <c r="NQ12" s="95"/>
      <c r="NR12" s="95"/>
      <c r="NS12" s="95"/>
      <c r="NT12" s="95"/>
      <c r="NU12" s="95"/>
      <c r="NV12" s="95"/>
      <c r="NW12" s="95"/>
      <c r="NX12" s="95"/>
      <c r="NY12" s="95"/>
      <c r="NZ12" s="95"/>
      <c r="OA12" s="95"/>
      <c r="OB12" s="95"/>
      <c r="OC12" s="95"/>
      <c r="OD12" s="95"/>
      <c r="OE12" s="95"/>
      <c r="OF12" s="95"/>
      <c r="OG12" s="95"/>
      <c r="OH12" s="95"/>
      <c r="OI12" s="95"/>
      <c r="OJ12" s="95"/>
      <c r="OK12" s="95"/>
      <c r="OL12" s="95"/>
      <c r="OM12" s="95"/>
      <c r="ON12" s="95"/>
      <c r="OO12" s="95"/>
      <c r="OP12" s="95"/>
      <c r="OQ12" s="95"/>
      <c r="OR12" s="95"/>
      <c r="OS12" s="95"/>
      <c r="OT12" s="95"/>
      <c r="OU12" s="95"/>
      <c r="OV12" s="95"/>
      <c r="OW12" s="95"/>
      <c r="OX12" s="95"/>
      <c r="OY12" s="95"/>
      <c r="OZ12" s="95"/>
      <c r="PA12" s="95"/>
      <c r="PB12" s="95"/>
      <c r="PC12" s="95"/>
      <c r="PD12" s="95"/>
      <c r="PE12" s="95"/>
      <c r="PF12" s="95"/>
      <c r="PG12" s="95"/>
      <c r="PH12" s="95"/>
      <c r="PI12" s="95"/>
      <c r="PJ12" s="95"/>
      <c r="PK12" s="95"/>
      <c r="PL12" s="95"/>
      <c r="PM12" s="95"/>
      <c r="PN12" s="95"/>
      <c r="PO12" s="95"/>
      <c r="PP12" s="95"/>
      <c r="PQ12" s="95"/>
      <c r="PR12" s="95"/>
      <c r="PS12" s="95"/>
      <c r="PT12" s="95"/>
      <c r="PU12" s="95"/>
      <c r="PV12" s="95"/>
      <c r="PW12" s="95"/>
      <c r="PX12" s="95"/>
      <c r="PY12" s="95"/>
      <c r="PZ12" s="95"/>
      <c r="QA12" s="95"/>
      <c r="QB12" s="95"/>
      <c r="QC12" s="95"/>
      <c r="QD12" s="95"/>
      <c r="QE12" s="95"/>
      <c r="QF12" s="95"/>
      <c r="QG12" s="95"/>
      <c r="QH12" s="95"/>
      <c r="QI12" s="95"/>
      <c r="QJ12" s="95"/>
      <c r="QK12" s="95"/>
      <c r="QL12" s="95"/>
      <c r="QM12" s="95"/>
      <c r="QN12" s="95"/>
      <c r="QO12" s="95"/>
      <c r="QP12" s="95"/>
      <c r="QQ12" s="95"/>
      <c r="QR12" s="95"/>
      <c r="QS12" s="95"/>
      <c r="QT12" s="95"/>
      <c r="QU12" s="95"/>
      <c r="QV12" s="95"/>
      <c r="QW12" s="95"/>
      <c r="QX12" s="95"/>
      <c r="QY12" s="95"/>
      <c r="QZ12" s="95"/>
      <c r="RA12" s="95"/>
      <c r="RB12" s="95"/>
      <c r="RC12" s="95"/>
      <c r="RD12" s="95"/>
      <c r="RE12" s="95"/>
      <c r="RF12" s="95"/>
      <c r="RG12" s="95"/>
      <c r="RH12" s="95"/>
      <c r="RI12" s="95"/>
      <c r="RJ12" s="95"/>
      <c r="RK12" s="95"/>
      <c r="RL12" s="95"/>
      <c r="RM12" s="95"/>
      <c r="RN12" s="95"/>
      <c r="RO12" s="95"/>
      <c r="RP12" s="95"/>
      <c r="RQ12" s="95"/>
      <c r="RR12" s="95"/>
      <c r="RS12" s="95"/>
      <c r="RT12" s="95"/>
      <c r="RU12" s="95"/>
      <c r="RV12" s="95"/>
      <c r="RW12" s="95"/>
      <c r="RX12" s="95"/>
      <c r="RY12" s="95"/>
      <c r="RZ12" s="95"/>
      <c r="SA12" s="95"/>
      <c r="SB12" s="95"/>
      <c r="SC12" s="95"/>
      <c r="SD12" s="95"/>
      <c r="SE12" s="95"/>
      <c r="SF12" s="95"/>
      <c r="SG12" s="95"/>
      <c r="SH12" s="95"/>
      <c r="SI12" s="95"/>
      <c r="SJ12" s="95"/>
      <c r="SK12" s="95"/>
      <c r="SL12" s="95"/>
      <c r="SM12" s="95"/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  <c r="TB12" s="95"/>
      <c r="TC12" s="95"/>
      <c r="TD12" s="95"/>
      <c r="TE12" s="95"/>
      <c r="TF12" s="95"/>
      <c r="TG12" s="95"/>
      <c r="TH12" s="95"/>
      <c r="TI12" s="95"/>
      <c r="TJ12" s="95"/>
      <c r="TK12" s="95"/>
      <c r="TL12" s="95"/>
      <c r="TM12" s="95"/>
      <c r="TN12" s="95"/>
      <c r="TO12" s="95"/>
      <c r="TP12" s="95"/>
      <c r="TQ12" s="95"/>
      <c r="TR12" s="95"/>
      <c r="TS12" s="95"/>
      <c r="TT12" s="95"/>
      <c r="TU12" s="95"/>
      <c r="TV12" s="95"/>
      <c r="TW12" s="95"/>
      <c r="TX12" s="95"/>
      <c r="TY12" s="95"/>
      <c r="TZ12" s="95"/>
      <c r="UA12" s="95"/>
      <c r="UB12" s="95"/>
      <c r="UC12" s="95"/>
      <c r="UD12" s="95"/>
      <c r="UE12" s="95"/>
      <c r="UF12" s="95"/>
      <c r="UG12" s="95"/>
      <c r="UH12" s="95"/>
      <c r="UI12" s="95"/>
      <c r="UJ12" s="95"/>
      <c r="UK12" s="95"/>
      <c r="UL12" s="95"/>
      <c r="UM12" s="95"/>
      <c r="UN12" s="95"/>
      <c r="UO12" s="95"/>
      <c r="UP12" s="95"/>
      <c r="UQ12" s="95"/>
      <c r="UR12" s="95"/>
      <c r="US12" s="95"/>
      <c r="UT12" s="95"/>
      <c r="UU12" s="95"/>
      <c r="UV12" s="95"/>
      <c r="UW12" s="95"/>
      <c r="UX12" s="95"/>
      <c r="UY12" s="95"/>
      <c r="UZ12" s="95"/>
      <c r="VA12" s="95"/>
      <c r="VB12" s="95"/>
      <c r="VC12" s="95"/>
      <c r="VD12" s="95"/>
      <c r="VE12" s="95"/>
      <c r="VF12" s="95"/>
      <c r="VG12" s="95"/>
      <c r="VH12" s="95"/>
      <c r="VI12" s="95"/>
      <c r="VJ12" s="95"/>
      <c r="VK12" s="95"/>
      <c r="VL12" s="95"/>
      <c r="VM12" s="95"/>
      <c r="VN12" s="95"/>
      <c r="VO12" s="95"/>
      <c r="VP12" s="95"/>
      <c r="VQ12" s="95"/>
      <c r="VR12" s="95"/>
      <c r="VS12" s="95"/>
      <c r="VT12" s="95"/>
      <c r="VU12" s="95"/>
      <c r="VV12" s="95"/>
      <c r="VW12" s="95"/>
      <c r="VX12" s="95"/>
      <c r="VY12" s="95"/>
      <c r="VZ12" s="95"/>
      <c r="WA12" s="95"/>
      <c r="WB12" s="95"/>
      <c r="WC12" s="95"/>
      <c r="WD12" s="95"/>
      <c r="WE12" s="95"/>
      <c r="WF12" s="95"/>
      <c r="WG12" s="95"/>
      <c r="WH12" s="95"/>
      <c r="WI12" s="95"/>
      <c r="WJ12" s="95"/>
      <c r="WK12" s="95"/>
      <c r="WL12" s="95"/>
      <c r="WM12" s="95"/>
      <c r="WN12" s="95"/>
      <c r="WO12" s="95"/>
      <c r="WP12" s="95"/>
      <c r="WQ12" s="95"/>
      <c r="WR12" s="95"/>
      <c r="WS12" s="95"/>
      <c r="WT12" s="95"/>
      <c r="WU12" s="95"/>
      <c r="WV12" s="95"/>
      <c r="WW12" s="95"/>
      <c r="WX12" s="95"/>
      <c r="WY12" s="95"/>
      <c r="WZ12" s="95"/>
      <c r="XA12" s="95"/>
      <c r="XB12" s="95"/>
      <c r="XC12" s="95"/>
      <c r="XD12" s="95"/>
      <c r="XE12" s="95"/>
      <c r="XF12" s="95"/>
      <c r="XG12" s="95"/>
      <c r="XH12" s="95"/>
      <c r="XI12" s="95"/>
      <c r="XJ12" s="95"/>
      <c r="XK12" s="95"/>
      <c r="XL12" s="95"/>
      <c r="XM12" s="95"/>
      <c r="XN12" s="95"/>
      <c r="XO12" s="95"/>
      <c r="XP12" s="95"/>
      <c r="XQ12" s="95"/>
      <c r="XR12" s="95"/>
      <c r="XS12" s="95"/>
      <c r="XT12" s="95"/>
      <c r="XU12" s="95"/>
      <c r="XV12" s="95"/>
      <c r="XW12" s="95"/>
      <c r="XX12" s="95"/>
      <c r="XY12" s="95"/>
      <c r="XZ12" s="95"/>
      <c r="YA12" s="95"/>
      <c r="YB12" s="95"/>
      <c r="YC12" s="95"/>
      <c r="YD12" s="95"/>
      <c r="YE12" s="95"/>
      <c r="YF12" s="95"/>
      <c r="YG12" s="95"/>
      <c r="YH12" s="95"/>
    </row>
    <row r="13" spans="1:658" ht="21.75" customHeight="1">
      <c r="B13" s="131" t="s">
        <v>68</v>
      </c>
      <c r="C13" s="227" t="s">
        <v>154</v>
      </c>
      <c r="D13" s="227" t="s">
        <v>155</v>
      </c>
      <c r="E13" s="227" t="s">
        <v>156</v>
      </c>
      <c r="F13" s="227" t="s">
        <v>157</v>
      </c>
      <c r="G13" s="227" t="s">
        <v>158</v>
      </c>
      <c r="H13" s="227" t="s">
        <v>159</v>
      </c>
      <c r="I13" s="227" t="s">
        <v>160</v>
      </c>
      <c r="J13" s="227" t="s">
        <v>161</v>
      </c>
      <c r="K13" s="227" t="s">
        <v>162</v>
      </c>
      <c r="L13" s="227" t="s">
        <v>163</v>
      </c>
      <c r="M13" s="227" t="s">
        <v>164</v>
      </c>
      <c r="N13" s="228" t="s">
        <v>165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  <c r="NX13" s="95"/>
      <c r="NY13" s="95"/>
      <c r="NZ13" s="95"/>
      <c r="OA13" s="95"/>
      <c r="OB13" s="95"/>
      <c r="OC13" s="95"/>
      <c r="OD13" s="95"/>
      <c r="OE13" s="95"/>
      <c r="OF13" s="95"/>
      <c r="OG13" s="95"/>
      <c r="OH13" s="95"/>
      <c r="OI13" s="95"/>
      <c r="OJ13" s="95"/>
      <c r="OK13" s="95"/>
      <c r="OL13" s="95"/>
      <c r="OM13" s="95"/>
      <c r="ON13" s="95"/>
      <c r="OO13" s="95"/>
      <c r="OP13" s="95"/>
      <c r="OQ13" s="95"/>
      <c r="OR13" s="95"/>
      <c r="OS13" s="95"/>
      <c r="OT13" s="95"/>
      <c r="OU13" s="95"/>
      <c r="OV13" s="95"/>
      <c r="OW13" s="95"/>
      <c r="OX13" s="95"/>
      <c r="OY13" s="95"/>
      <c r="OZ13" s="95"/>
      <c r="PA13" s="95"/>
      <c r="PB13" s="95"/>
      <c r="PC13" s="95"/>
      <c r="PD13" s="95"/>
      <c r="PE13" s="95"/>
      <c r="PF13" s="95"/>
      <c r="PG13" s="95"/>
      <c r="PH13" s="95"/>
      <c r="PI13" s="95"/>
      <c r="PJ13" s="95"/>
      <c r="PK13" s="95"/>
      <c r="PL13" s="95"/>
      <c r="PM13" s="95"/>
      <c r="PN13" s="95"/>
      <c r="PO13" s="95"/>
      <c r="PP13" s="95"/>
      <c r="PQ13" s="95"/>
      <c r="PR13" s="95"/>
      <c r="PS13" s="95"/>
      <c r="PT13" s="95"/>
      <c r="PU13" s="95"/>
      <c r="PV13" s="95"/>
      <c r="PW13" s="95"/>
      <c r="PX13" s="95"/>
      <c r="PY13" s="95"/>
      <c r="PZ13" s="95"/>
      <c r="QA13" s="95"/>
      <c r="QB13" s="95"/>
      <c r="QC13" s="95"/>
      <c r="QD13" s="95"/>
      <c r="QE13" s="95"/>
      <c r="QF13" s="95"/>
      <c r="QG13" s="95"/>
      <c r="QH13" s="95"/>
      <c r="QI13" s="95"/>
      <c r="QJ13" s="95"/>
      <c r="QK13" s="95"/>
      <c r="QL13" s="95"/>
      <c r="QM13" s="95"/>
      <c r="QN13" s="95"/>
      <c r="QO13" s="95"/>
      <c r="QP13" s="95"/>
      <c r="QQ13" s="95"/>
      <c r="QR13" s="95"/>
      <c r="QS13" s="95"/>
      <c r="QT13" s="95"/>
      <c r="QU13" s="95"/>
      <c r="QV13" s="95"/>
      <c r="QW13" s="95"/>
      <c r="QX13" s="95"/>
      <c r="QY13" s="95"/>
      <c r="QZ13" s="95"/>
      <c r="RA13" s="95"/>
      <c r="RB13" s="95"/>
      <c r="RC13" s="95"/>
      <c r="RD13" s="95"/>
      <c r="RE13" s="95"/>
      <c r="RF13" s="95"/>
      <c r="RG13" s="95"/>
      <c r="RH13" s="95"/>
      <c r="RI13" s="95"/>
      <c r="RJ13" s="95"/>
      <c r="RK13" s="95"/>
      <c r="RL13" s="95"/>
      <c r="RM13" s="95"/>
      <c r="RN13" s="95"/>
      <c r="RO13" s="95"/>
      <c r="RP13" s="95"/>
      <c r="RQ13" s="95"/>
      <c r="RR13" s="95"/>
      <c r="RS13" s="95"/>
      <c r="RT13" s="95"/>
      <c r="RU13" s="95"/>
      <c r="RV13" s="95"/>
      <c r="RW13" s="95"/>
      <c r="RX13" s="95"/>
      <c r="RY13" s="95"/>
      <c r="RZ13" s="95"/>
      <c r="SA13" s="95"/>
      <c r="SB13" s="95"/>
      <c r="SC13" s="95"/>
      <c r="SD13" s="95"/>
      <c r="SE13" s="95"/>
      <c r="SF13" s="95"/>
      <c r="SG13" s="95"/>
      <c r="SH13" s="95"/>
      <c r="SI13" s="95"/>
      <c r="SJ13" s="95"/>
      <c r="SK13" s="95"/>
      <c r="SL13" s="95"/>
      <c r="SM13" s="95"/>
      <c r="SN13" s="95"/>
      <c r="SO13" s="95"/>
      <c r="SP13" s="95"/>
      <c r="SQ13" s="95"/>
      <c r="SR13" s="95"/>
      <c r="SS13" s="95"/>
      <c r="ST13" s="95"/>
      <c r="SU13" s="95"/>
      <c r="SV13" s="95"/>
      <c r="SW13" s="95"/>
      <c r="SX13" s="95"/>
      <c r="SY13" s="95"/>
      <c r="SZ13" s="95"/>
      <c r="TA13" s="95"/>
      <c r="TB13" s="95"/>
      <c r="TC13" s="95"/>
      <c r="TD13" s="95"/>
      <c r="TE13" s="95"/>
      <c r="TF13" s="95"/>
      <c r="TG13" s="95"/>
      <c r="TH13" s="95"/>
      <c r="TI13" s="95"/>
      <c r="TJ13" s="95"/>
      <c r="TK13" s="95"/>
      <c r="TL13" s="95"/>
      <c r="TM13" s="95"/>
      <c r="TN13" s="95"/>
      <c r="TO13" s="95"/>
      <c r="TP13" s="95"/>
      <c r="TQ13" s="95"/>
      <c r="TR13" s="95"/>
      <c r="TS13" s="95"/>
      <c r="TT13" s="95"/>
      <c r="TU13" s="95"/>
      <c r="TV13" s="95"/>
      <c r="TW13" s="95"/>
      <c r="TX13" s="95"/>
      <c r="TY13" s="95"/>
      <c r="TZ13" s="95"/>
      <c r="UA13" s="95"/>
      <c r="UB13" s="95"/>
      <c r="UC13" s="95"/>
      <c r="UD13" s="95"/>
      <c r="UE13" s="95"/>
      <c r="UF13" s="95"/>
      <c r="UG13" s="95"/>
      <c r="UH13" s="95"/>
      <c r="UI13" s="95"/>
      <c r="UJ13" s="95"/>
      <c r="UK13" s="95"/>
      <c r="UL13" s="95"/>
      <c r="UM13" s="95"/>
      <c r="UN13" s="95"/>
      <c r="UO13" s="95"/>
      <c r="UP13" s="95"/>
      <c r="UQ13" s="95"/>
      <c r="UR13" s="95"/>
      <c r="US13" s="95"/>
      <c r="UT13" s="95"/>
      <c r="UU13" s="95"/>
      <c r="UV13" s="95"/>
      <c r="UW13" s="95"/>
      <c r="UX13" s="95"/>
      <c r="UY13" s="95"/>
      <c r="UZ13" s="95"/>
      <c r="VA13" s="95"/>
      <c r="VB13" s="95"/>
      <c r="VC13" s="95"/>
      <c r="VD13" s="95"/>
      <c r="VE13" s="95"/>
      <c r="VF13" s="95"/>
      <c r="VG13" s="95"/>
      <c r="VH13" s="95"/>
      <c r="VI13" s="95"/>
      <c r="VJ13" s="95"/>
      <c r="VK13" s="95"/>
      <c r="VL13" s="95"/>
      <c r="VM13" s="95"/>
      <c r="VN13" s="95"/>
      <c r="VO13" s="95"/>
      <c r="VP13" s="95"/>
      <c r="VQ13" s="95"/>
      <c r="VR13" s="95"/>
      <c r="VS13" s="95"/>
      <c r="VT13" s="95"/>
      <c r="VU13" s="95"/>
      <c r="VV13" s="95"/>
      <c r="VW13" s="95"/>
      <c r="VX13" s="95"/>
      <c r="VY13" s="95"/>
      <c r="VZ13" s="95"/>
      <c r="WA13" s="95"/>
      <c r="WB13" s="95"/>
      <c r="WC13" s="95"/>
      <c r="WD13" s="95"/>
      <c r="WE13" s="95"/>
      <c r="WF13" s="95"/>
      <c r="WG13" s="95"/>
      <c r="WH13" s="95"/>
      <c r="WI13" s="95"/>
      <c r="WJ13" s="95"/>
      <c r="WK13" s="95"/>
      <c r="WL13" s="95"/>
      <c r="WM13" s="95"/>
      <c r="WN13" s="95"/>
      <c r="WO13" s="95"/>
      <c r="WP13" s="95"/>
      <c r="WQ13" s="95"/>
      <c r="WR13" s="95"/>
      <c r="WS13" s="95"/>
      <c r="WT13" s="95"/>
      <c r="WU13" s="95"/>
      <c r="WV13" s="95"/>
      <c r="WW13" s="95"/>
      <c r="WX13" s="95"/>
      <c r="WY13" s="95"/>
      <c r="WZ13" s="95"/>
      <c r="XA13" s="95"/>
      <c r="XB13" s="95"/>
      <c r="XC13" s="95"/>
      <c r="XD13" s="95"/>
      <c r="XE13" s="95"/>
      <c r="XF13" s="95"/>
      <c r="XG13" s="95"/>
      <c r="XH13" s="95"/>
      <c r="XI13" s="95"/>
      <c r="XJ13" s="95"/>
      <c r="XK13" s="95"/>
      <c r="XL13" s="95"/>
      <c r="XM13" s="95"/>
      <c r="XN13" s="95"/>
      <c r="XO13" s="95"/>
      <c r="XP13" s="95"/>
      <c r="XQ13" s="95"/>
      <c r="XR13" s="95"/>
      <c r="XS13" s="95"/>
      <c r="XT13" s="95"/>
      <c r="XU13" s="95"/>
      <c r="XV13" s="95"/>
      <c r="XW13" s="95"/>
      <c r="XX13" s="95"/>
      <c r="XY13" s="95"/>
      <c r="XZ13" s="95"/>
      <c r="YA13" s="95"/>
      <c r="YB13" s="95"/>
      <c r="YC13" s="95"/>
      <c r="YD13" s="95"/>
      <c r="YE13" s="95"/>
      <c r="YF13" s="95"/>
      <c r="YG13" s="95"/>
      <c r="YH13" s="95"/>
    </row>
    <row r="14" spans="1:658" s="65" customFormat="1" ht="21.75" customHeight="1">
      <c r="B14" s="169" t="s">
        <v>69</v>
      </c>
      <c r="C14" s="202">
        <v>15052904</v>
      </c>
      <c r="D14" s="166"/>
      <c r="E14" s="166"/>
      <c r="F14" s="166"/>
      <c r="G14" s="202"/>
      <c r="H14" s="166"/>
      <c r="I14" s="166"/>
      <c r="J14" s="166"/>
      <c r="K14" s="166"/>
      <c r="L14" s="166"/>
      <c r="M14" s="166"/>
      <c r="N14" s="24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95"/>
      <c r="NJ14" s="95"/>
      <c r="NK14" s="95"/>
      <c r="NL14" s="95"/>
      <c r="NM14" s="95"/>
      <c r="NN14" s="95"/>
      <c r="NO14" s="95"/>
      <c r="NP14" s="95"/>
      <c r="NQ14" s="95"/>
      <c r="NR14" s="95"/>
      <c r="NS14" s="95"/>
      <c r="NT14" s="95"/>
      <c r="NU14" s="95"/>
      <c r="NV14" s="95"/>
      <c r="NW14" s="95"/>
      <c r="NX14" s="95"/>
      <c r="NY14" s="95"/>
      <c r="NZ14" s="95"/>
      <c r="OA14" s="95"/>
      <c r="OB14" s="95"/>
      <c r="OC14" s="95"/>
      <c r="OD14" s="95"/>
      <c r="OE14" s="95"/>
      <c r="OF14" s="95"/>
      <c r="OG14" s="95"/>
      <c r="OH14" s="95"/>
      <c r="OI14" s="95"/>
      <c r="OJ14" s="95"/>
      <c r="OK14" s="95"/>
      <c r="OL14" s="95"/>
      <c r="OM14" s="95"/>
      <c r="ON14" s="95"/>
      <c r="OO14" s="95"/>
      <c r="OP14" s="95"/>
      <c r="OQ14" s="95"/>
      <c r="OR14" s="95"/>
      <c r="OS14" s="95"/>
      <c r="OT14" s="95"/>
      <c r="OU14" s="95"/>
      <c r="OV14" s="95"/>
      <c r="OW14" s="95"/>
      <c r="OX14" s="95"/>
      <c r="OY14" s="95"/>
      <c r="OZ14" s="95"/>
      <c r="PA14" s="95"/>
      <c r="PB14" s="95"/>
      <c r="PC14" s="95"/>
      <c r="PD14" s="95"/>
      <c r="PE14" s="95"/>
      <c r="PF14" s="95"/>
      <c r="PG14" s="95"/>
      <c r="PH14" s="95"/>
      <c r="PI14" s="95"/>
      <c r="PJ14" s="95"/>
      <c r="PK14" s="95"/>
      <c r="PL14" s="95"/>
      <c r="PM14" s="95"/>
      <c r="PN14" s="95"/>
      <c r="PO14" s="95"/>
      <c r="PP14" s="95"/>
      <c r="PQ14" s="95"/>
      <c r="PR14" s="95"/>
      <c r="PS14" s="95"/>
      <c r="PT14" s="95"/>
      <c r="PU14" s="95"/>
      <c r="PV14" s="95"/>
      <c r="PW14" s="95"/>
      <c r="PX14" s="95"/>
      <c r="PY14" s="95"/>
      <c r="PZ14" s="95"/>
      <c r="QA14" s="95"/>
      <c r="QB14" s="95"/>
      <c r="QC14" s="95"/>
      <c r="QD14" s="95"/>
      <c r="QE14" s="95"/>
      <c r="QF14" s="95"/>
      <c r="QG14" s="95"/>
      <c r="QH14" s="95"/>
      <c r="QI14" s="95"/>
      <c r="QJ14" s="95"/>
      <c r="QK14" s="95"/>
      <c r="QL14" s="95"/>
      <c r="QM14" s="95"/>
      <c r="QN14" s="95"/>
      <c r="QO14" s="95"/>
      <c r="QP14" s="95"/>
      <c r="QQ14" s="95"/>
      <c r="QR14" s="95"/>
      <c r="QS14" s="95"/>
      <c r="QT14" s="95"/>
      <c r="QU14" s="95"/>
      <c r="QV14" s="95"/>
      <c r="QW14" s="95"/>
      <c r="QX14" s="95"/>
      <c r="QY14" s="95"/>
      <c r="QZ14" s="95"/>
      <c r="RA14" s="95"/>
      <c r="RB14" s="95"/>
      <c r="RC14" s="95"/>
      <c r="RD14" s="95"/>
      <c r="RE14" s="95"/>
      <c r="RF14" s="95"/>
      <c r="RG14" s="95"/>
      <c r="RH14" s="95"/>
      <c r="RI14" s="95"/>
      <c r="RJ14" s="95"/>
      <c r="RK14" s="95"/>
      <c r="RL14" s="95"/>
      <c r="RM14" s="95"/>
      <c r="RN14" s="95"/>
      <c r="RO14" s="95"/>
      <c r="RP14" s="95"/>
      <c r="RQ14" s="95"/>
      <c r="RR14" s="95"/>
      <c r="RS14" s="95"/>
      <c r="RT14" s="95"/>
      <c r="RU14" s="95"/>
      <c r="RV14" s="95"/>
      <c r="RW14" s="95"/>
      <c r="RX14" s="95"/>
      <c r="RY14" s="95"/>
      <c r="RZ14" s="95"/>
      <c r="SA14" s="95"/>
      <c r="SB14" s="95"/>
      <c r="SC14" s="95"/>
      <c r="SD14" s="95"/>
      <c r="SE14" s="95"/>
      <c r="SF14" s="95"/>
      <c r="SG14" s="95"/>
      <c r="SH14" s="95"/>
      <c r="SI14" s="95"/>
      <c r="SJ14" s="95"/>
      <c r="SK14" s="95"/>
      <c r="SL14" s="95"/>
      <c r="SM14" s="95"/>
      <c r="SN14" s="95"/>
      <c r="SO14" s="95"/>
      <c r="SP14" s="95"/>
      <c r="SQ14" s="95"/>
      <c r="SR14" s="95"/>
      <c r="SS14" s="95"/>
      <c r="ST14" s="95"/>
      <c r="SU14" s="95"/>
      <c r="SV14" s="95"/>
      <c r="SW14" s="95"/>
      <c r="SX14" s="95"/>
      <c r="SY14" s="95"/>
      <c r="SZ14" s="95"/>
      <c r="TA14" s="95"/>
      <c r="TB14" s="95"/>
      <c r="TC14" s="95"/>
      <c r="TD14" s="95"/>
      <c r="TE14" s="95"/>
      <c r="TF14" s="95"/>
      <c r="TG14" s="95"/>
      <c r="TH14" s="95"/>
      <c r="TI14" s="95"/>
      <c r="TJ14" s="95"/>
      <c r="TK14" s="95"/>
      <c r="TL14" s="95"/>
      <c r="TM14" s="95"/>
      <c r="TN14" s="95"/>
      <c r="TO14" s="95"/>
      <c r="TP14" s="95"/>
      <c r="TQ14" s="95"/>
      <c r="TR14" s="95"/>
      <c r="TS14" s="95"/>
      <c r="TT14" s="95"/>
      <c r="TU14" s="95"/>
      <c r="TV14" s="95"/>
      <c r="TW14" s="95"/>
      <c r="TX14" s="95"/>
      <c r="TY14" s="95"/>
      <c r="TZ14" s="95"/>
      <c r="UA14" s="95"/>
      <c r="UB14" s="95"/>
      <c r="UC14" s="95"/>
      <c r="UD14" s="95"/>
      <c r="UE14" s="95"/>
      <c r="UF14" s="95"/>
      <c r="UG14" s="95"/>
      <c r="UH14" s="95"/>
      <c r="UI14" s="95"/>
      <c r="UJ14" s="95"/>
      <c r="UK14" s="95"/>
      <c r="UL14" s="95"/>
      <c r="UM14" s="95"/>
      <c r="UN14" s="95"/>
      <c r="UO14" s="95"/>
      <c r="UP14" s="95"/>
      <c r="UQ14" s="95"/>
      <c r="UR14" s="95"/>
      <c r="US14" s="95"/>
      <c r="UT14" s="95"/>
      <c r="UU14" s="95"/>
      <c r="UV14" s="95"/>
      <c r="UW14" s="95"/>
      <c r="UX14" s="95"/>
      <c r="UY14" s="95"/>
      <c r="UZ14" s="95"/>
      <c r="VA14" s="95"/>
      <c r="VB14" s="95"/>
      <c r="VC14" s="95"/>
      <c r="VD14" s="95"/>
      <c r="VE14" s="95"/>
      <c r="VF14" s="95"/>
      <c r="VG14" s="95"/>
      <c r="VH14" s="95"/>
      <c r="VI14" s="95"/>
      <c r="VJ14" s="95"/>
      <c r="VK14" s="95"/>
      <c r="VL14" s="95"/>
      <c r="VM14" s="95"/>
      <c r="VN14" s="95"/>
      <c r="VO14" s="95"/>
      <c r="VP14" s="95"/>
      <c r="VQ14" s="95"/>
      <c r="VR14" s="95"/>
      <c r="VS14" s="95"/>
      <c r="VT14" s="95"/>
      <c r="VU14" s="95"/>
      <c r="VV14" s="95"/>
      <c r="VW14" s="95"/>
      <c r="VX14" s="95"/>
      <c r="VY14" s="95"/>
      <c r="VZ14" s="95"/>
      <c r="WA14" s="95"/>
      <c r="WB14" s="95"/>
      <c r="WC14" s="95"/>
      <c r="WD14" s="95"/>
      <c r="WE14" s="95"/>
      <c r="WF14" s="95"/>
      <c r="WG14" s="95"/>
      <c r="WH14" s="95"/>
      <c r="WI14" s="95"/>
      <c r="WJ14" s="95"/>
      <c r="WK14" s="95"/>
      <c r="WL14" s="95"/>
      <c r="WM14" s="95"/>
      <c r="WN14" s="95"/>
      <c r="WO14" s="95"/>
      <c r="WP14" s="95"/>
      <c r="WQ14" s="95"/>
      <c r="WR14" s="95"/>
      <c r="WS14" s="95"/>
      <c r="WT14" s="95"/>
      <c r="WU14" s="95"/>
      <c r="WV14" s="95"/>
      <c r="WW14" s="95"/>
      <c r="WX14" s="95"/>
      <c r="WY14" s="95"/>
      <c r="WZ14" s="95"/>
      <c r="XA14" s="95"/>
      <c r="XB14" s="95"/>
      <c r="XC14" s="95"/>
      <c r="XD14" s="95"/>
      <c r="XE14" s="95"/>
      <c r="XF14" s="95"/>
      <c r="XG14" s="95"/>
      <c r="XH14" s="95"/>
      <c r="XI14" s="95"/>
      <c r="XJ14" s="95"/>
      <c r="XK14" s="95"/>
      <c r="XL14" s="95"/>
      <c r="XM14" s="95"/>
      <c r="XN14" s="95"/>
      <c r="XO14" s="95"/>
      <c r="XP14" s="95"/>
      <c r="XQ14" s="95"/>
      <c r="XR14" s="95"/>
      <c r="XS14" s="95"/>
      <c r="XT14" s="95"/>
      <c r="XU14" s="95"/>
      <c r="XV14" s="95"/>
      <c r="XW14" s="95"/>
      <c r="XX14" s="95"/>
      <c r="XY14" s="95"/>
      <c r="XZ14" s="95"/>
      <c r="YA14" s="95"/>
      <c r="YB14" s="95"/>
      <c r="YC14" s="95"/>
      <c r="YD14" s="95"/>
      <c r="YE14" s="95"/>
      <c r="YF14" s="95"/>
      <c r="YG14" s="95"/>
      <c r="YH14" s="95"/>
    </row>
    <row r="15" spans="1:658" s="65" customFormat="1" ht="21.75" customHeight="1">
      <c r="B15" s="132" t="s">
        <v>70</v>
      </c>
      <c r="C15" s="202">
        <v>2656775</v>
      </c>
      <c r="D15" s="166"/>
      <c r="E15" s="166"/>
      <c r="F15" s="166"/>
      <c r="G15" s="166"/>
      <c r="H15" s="166"/>
      <c r="I15" s="166"/>
      <c r="J15" s="166"/>
      <c r="K15" s="166"/>
      <c r="L15" s="166"/>
      <c r="M15" s="202"/>
      <c r="N15" s="170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5"/>
      <c r="SL15" s="95"/>
      <c r="SM15" s="95"/>
      <c r="SN15" s="95"/>
      <c r="SO15" s="95"/>
      <c r="SP15" s="95"/>
      <c r="SQ15" s="95"/>
      <c r="SR15" s="95"/>
      <c r="SS15" s="95"/>
      <c r="ST15" s="95"/>
      <c r="SU15" s="95"/>
      <c r="SV15" s="95"/>
      <c r="SW15" s="95"/>
      <c r="SX15" s="95"/>
      <c r="SY15" s="95"/>
      <c r="SZ15" s="95"/>
      <c r="TA15" s="95"/>
      <c r="TB15" s="95"/>
      <c r="TC15" s="95"/>
      <c r="TD15" s="95"/>
      <c r="TE15" s="95"/>
      <c r="TF15" s="95"/>
      <c r="TG15" s="95"/>
      <c r="TH15" s="95"/>
      <c r="TI15" s="95"/>
      <c r="TJ15" s="95"/>
      <c r="TK15" s="95"/>
      <c r="TL15" s="95"/>
      <c r="TM15" s="95"/>
      <c r="TN15" s="95"/>
      <c r="TO15" s="95"/>
      <c r="TP15" s="95"/>
      <c r="TQ15" s="95"/>
      <c r="TR15" s="95"/>
      <c r="TS15" s="95"/>
      <c r="TT15" s="95"/>
      <c r="TU15" s="95"/>
      <c r="TV15" s="95"/>
      <c r="TW15" s="95"/>
      <c r="TX15" s="95"/>
      <c r="TY15" s="95"/>
      <c r="TZ15" s="95"/>
      <c r="UA15" s="95"/>
      <c r="UB15" s="95"/>
      <c r="UC15" s="95"/>
      <c r="UD15" s="95"/>
      <c r="UE15" s="95"/>
      <c r="UF15" s="95"/>
      <c r="UG15" s="95"/>
      <c r="UH15" s="95"/>
      <c r="UI15" s="95"/>
      <c r="UJ15" s="95"/>
      <c r="UK15" s="95"/>
      <c r="UL15" s="95"/>
      <c r="UM15" s="95"/>
      <c r="UN15" s="95"/>
      <c r="UO15" s="95"/>
      <c r="UP15" s="95"/>
      <c r="UQ15" s="95"/>
      <c r="UR15" s="95"/>
      <c r="US15" s="95"/>
      <c r="UT15" s="95"/>
      <c r="UU15" s="95"/>
      <c r="UV15" s="95"/>
      <c r="UW15" s="95"/>
      <c r="UX15" s="95"/>
      <c r="UY15" s="95"/>
      <c r="UZ15" s="95"/>
      <c r="VA15" s="95"/>
      <c r="VB15" s="95"/>
      <c r="VC15" s="95"/>
      <c r="VD15" s="95"/>
      <c r="VE15" s="95"/>
      <c r="VF15" s="95"/>
      <c r="VG15" s="95"/>
      <c r="VH15" s="95"/>
      <c r="VI15" s="95"/>
      <c r="VJ15" s="95"/>
      <c r="VK15" s="95"/>
      <c r="VL15" s="95"/>
      <c r="VM15" s="95"/>
      <c r="VN15" s="95"/>
      <c r="VO15" s="95"/>
      <c r="VP15" s="95"/>
      <c r="VQ15" s="95"/>
      <c r="VR15" s="95"/>
      <c r="VS15" s="95"/>
      <c r="VT15" s="95"/>
      <c r="VU15" s="95"/>
      <c r="VV15" s="95"/>
      <c r="VW15" s="95"/>
      <c r="VX15" s="95"/>
      <c r="VY15" s="95"/>
      <c r="VZ15" s="95"/>
      <c r="WA15" s="95"/>
      <c r="WB15" s="95"/>
      <c r="WC15" s="95"/>
      <c r="WD15" s="95"/>
      <c r="WE15" s="95"/>
      <c r="WF15" s="95"/>
      <c r="WG15" s="95"/>
      <c r="WH15" s="95"/>
      <c r="WI15" s="95"/>
      <c r="WJ15" s="95"/>
      <c r="WK15" s="95"/>
      <c r="WL15" s="95"/>
      <c r="WM15" s="95"/>
      <c r="WN15" s="95"/>
      <c r="WO15" s="95"/>
      <c r="WP15" s="95"/>
      <c r="WQ15" s="95"/>
      <c r="WR15" s="95"/>
      <c r="WS15" s="95"/>
      <c r="WT15" s="95"/>
      <c r="WU15" s="95"/>
      <c r="WV15" s="95"/>
      <c r="WW15" s="95"/>
      <c r="WX15" s="95"/>
      <c r="WY15" s="95"/>
      <c r="WZ15" s="95"/>
      <c r="XA15" s="95"/>
      <c r="XB15" s="95"/>
      <c r="XC15" s="95"/>
      <c r="XD15" s="95"/>
      <c r="XE15" s="95"/>
      <c r="XF15" s="95"/>
      <c r="XG15" s="95"/>
      <c r="XH15" s="95"/>
      <c r="XI15" s="95"/>
      <c r="XJ15" s="95"/>
      <c r="XK15" s="95"/>
      <c r="XL15" s="95"/>
      <c r="XM15" s="95"/>
      <c r="XN15" s="95"/>
      <c r="XO15" s="95"/>
      <c r="XP15" s="95"/>
      <c r="XQ15" s="95"/>
      <c r="XR15" s="95"/>
      <c r="XS15" s="95"/>
      <c r="XT15" s="95"/>
      <c r="XU15" s="95"/>
      <c r="XV15" s="95"/>
      <c r="XW15" s="95"/>
      <c r="XX15" s="95"/>
      <c r="XY15" s="95"/>
      <c r="XZ15" s="95"/>
      <c r="YA15" s="95"/>
      <c r="YB15" s="95"/>
      <c r="YC15" s="95"/>
      <c r="YD15" s="95"/>
      <c r="YE15" s="95"/>
      <c r="YF15" s="95"/>
      <c r="YG15" s="95"/>
      <c r="YH15" s="95"/>
    </row>
    <row r="16" spans="1:658" s="65" customFormat="1" ht="21.75" customHeight="1">
      <c r="B16" s="132" t="s">
        <v>71</v>
      </c>
      <c r="C16" s="166">
        <v>489395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70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  <c r="IW16" s="95"/>
      <c r="IX16" s="95"/>
      <c r="IY16" s="95"/>
      <c r="IZ16" s="95"/>
      <c r="JA16" s="95"/>
      <c r="JB16" s="95"/>
      <c r="JC16" s="95"/>
      <c r="JD16" s="95"/>
      <c r="JE16" s="95"/>
      <c r="JF16" s="95"/>
      <c r="JG16" s="95"/>
      <c r="JH16" s="95"/>
      <c r="JI16" s="95"/>
      <c r="JJ16" s="95"/>
      <c r="JK16" s="95"/>
      <c r="JL16" s="95"/>
      <c r="JM16" s="95"/>
      <c r="JN16" s="95"/>
      <c r="JO16" s="95"/>
      <c r="JP16" s="95"/>
      <c r="JQ16" s="95"/>
      <c r="JR16" s="95"/>
      <c r="JS16" s="95"/>
      <c r="JT16" s="95"/>
      <c r="JU16" s="95"/>
      <c r="JV16" s="95"/>
      <c r="JW16" s="95"/>
      <c r="JX16" s="95"/>
      <c r="JY16" s="95"/>
      <c r="JZ16" s="95"/>
      <c r="KA16" s="95"/>
      <c r="KB16" s="95"/>
      <c r="KC16" s="95"/>
      <c r="KD16" s="95"/>
      <c r="KE16" s="95"/>
      <c r="KF16" s="95"/>
      <c r="KG16" s="95"/>
      <c r="KH16" s="95"/>
      <c r="KI16" s="95"/>
      <c r="KJ16" s="95"/>
      <c r="KK16" s="95"/>
      <c r="KL16" s="95"/>
      <c r="KM16" s="95"/>
      <c r="KN16" s="95"/>
      <c r="KO16" s="95"/>
      <c r="KP16" s="95"/>
      <c r="KQ16" s="95"/>
      <c r="KR16" s="95"/>
      <c r="KS16" s="95"/>
      <c r="KT16" s="95"/>
      <c r="KU16" s="95"/>
      <c r="KV16" s="95"/>
      <c r="KW16" s="95"/>
      <c r="KX16" s="95"/>
      <c r="KY16" s="95"/>
      <c r="KZ16" s="95"/>
      <c r="LA16" s="95"/>
      <c r="LB16" s="95"/>
      <c r="LC16" s="95"/>
      <c r="LD16" s="95"/>
      <c r="LE16" s="95"/>
      <c r="LF16" s="95"/>
      <c r="LG16" s="95"/>
      <c r="LH16" s="95"/>
      <c r="LI16" s="95"/>
      <c r="LJ16" s="95"/>
      <c r="LK16" s="95"/>
      <c r="LL16" s="95"/>
      <c r="LM16" s="95"/>
      <c r="LN16" s="95"/>
      <c r="LO16" s="95"/>
      <c r="LP16" s="95"/>
      <c r="LQ16" s="95"/>
      <c r="LR16" s="95"/>
      <c r="LS16" s="95"/>
      <c r="LT16" s="95"/>
      <c r="LU16" s="95"/>
      <c r="LV16" s="95"/>
      <c r="LW16" s="95"/>
      <c r="LX16" s="95"/>
      <c r="LY16" s="95"/>
      <c r="LZ16" s="95"/>
      <c r="MA16" s="95"/>
      <c r="MB16" s="95"/>
      <c r="MC16" s="95"/>
      <c r="MD16" s="95"/>
      <c r="ME16" s="95"/>
      <c r="MF16" s="95"/>
      <c r="MG16" s="95"/>
      <c r="MH16" s="95"/>
      <c r="MI16" s="95"/>
      <c r="MJ16" s="95"/>
      <c r="MK16" s="95"/>
      <c r="ML16" s="95"/>
      <c r="MM16" s="95"/>
      <c r="MN16" s="95"/>
      <c r="MO16" s="95"/>
      <c r="MP16" s="95"/>
      <c r="MQ16" s="95"/>
      <c r="MR16" s="95"/>
      <c r="MS16" s="95"/>
      <c r="MT16" s="95"/>
      <c r="MU16" s="95"/>
      <c r="MV16" s="95"/>
      <c r="MW16" s="95"/>
      <c r="MX16" s="95"/>
      <c r="MY16" s="95"/>
      <c r="MZ16" s="95"/>
      <c r="NA16" s="95"/>
      <c r="NB16" s="95"/>
      <c r="NC16" s="95"/>
      <c r="ND16" s="95"/>
      <c r="NE16" s="95"/>
      <c r="NF16" s="95"/>
      <c r="NG16" s="95"/>
      <c r="NH16" s="95"/>
      <c r="NI16" s="95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5"/>
      <c r="NX16" s="95"/>
      <c r="NY16" s="95"/>
      <c r="NZ16" s="95"/>
      <c r="OA16" s="95"/>
      <c r="OB16" s="95"/>
      <c r="OC16" s="95"/>
      <c r="OD16" s="95"/>
      <c r="OE16" s="95"/>
      <c r="OF16" s="95"/>
      <c r="OG16" s="95"/>
      <c r="OH16" s="95"/>
      <c r="OI16" s="95"/>
      <c r="OJ16" s="95"/>
      <c r="OK16" s="95"/>
      <c r="OL16" s="95"/>
      <c r="OM16" s="95"/>
      <c r="ON16" s="95"/>
      <c r="OO16" s="95"/>
      <c r="OP16" s="95"/>
      <c r="OQ16" s="95"/>
      <c r="OR16" s="95"/>
      <c r="OS16" s="95"/>
      <c r="OT16" s="95"/>
      <c r="OU16" s="95"/>
      <c r="OV16" s="95"/>
      <c r="OW16" s="95"/>
      <c r="OX16" s="95"/>
      <c r="OY16" s="95"/>
      <c r="OZ16" s="95"/>
      <c r="PA16" s="95"/>
      <c r="PB16" s="95"/>
      <c r="PC16" s="95"/>
      <c r="PD16" s="95"/>
      <c r="PE16" s="95"/>
      <c r="PF16" s="95"/>
      <c r="PG16" s="95"/>
      <c r="PH16" s="95"/>
      <c r="PI16" s="95"/>
      <c r="PJ16" s="95"/>
      <c r="PK16" s="95"/>
      <c r="PL16" s="95"/>
      <c r="PM16" s="95"/>
      <c r="PN16" s="95"/>
      <c r="PO16" s="95"/>
      <c r="PP16" s="95"/>
      <c r="PQ16" s="95"/>
      <c r="PR16" s="95"/>
      <c r="PS16" s="95"/>
      <c r="PT16" s="95"/>
      <c r="PU16" s="95"/>
      <c r="PV16" s="95"/>
      <c r="PW16" s="95"/>
      <c r="PX16" s="95"/>
      <c r="PY16" s="95"/>
      <c r="PZ16" s="95"/>
      <c r="QA16" s="95"/>
      <c r="QB16" s="95"/>
      <c r="QC16" s="95"/>
      <c r="QD16" s="95"/>
      <c r="QE16" s="95"/>
      <c r="QF16" s="95"/>
      <c r="QG16" s="95"/>
      <c r="QH16" s="95"/>
      <c r="QI16" s="95"/>
      <c r="QJ16" s="95"/>
      <c r="QK16" s="95"/>
      <c r="QL16" s="95"/>
      <c r="QM16" s="95"/>
      <c r="QN16" s="95"/>
      <c r="QO16" s="95"/>
      <c r="QP16" s="95"/>
      <c r="QQ16" s="95"/>
      <c r="QR16" s="95"/>
      <c r="QS16" s="95"/>
      <c r="QT16" s="95"/>
      <c r="QU16" s="95"/>
      <c r="QV16" s="95"/>
      <c r="QW16" s="95"/>
      <c r="QX16" s="95"/>
      <c r="QY16" s="95"/>
      <c r="QZ16" s="95"/>
      <c r="RA16" s="95"/>
      <c r="RB16" s="95"/>
      <c r="RC16" s="95"/>
      <c r="RD16" s="95"/>
      <c r="RE16" s="95"/>
      <c r="RF16" s="95"/>
      <c r="RG16" s="95"/>
      <c r="RH16" s="95"/>
      <c r="RI16" s="95"/>
      <c r="RJ16" s="95"/>
      <c r="RK16" s="95"/>
      <c r="RL16" s="95"/>
      <c r="RM16" s="95"/>
      <c r="RN16" s="95"/>
      <c r="RO16" s="95"/>
      <c r="RP16" s="95"/>
      <c r="RQ16" s="95"/>
      <c r="RR16" s="95"/>
      <c r="RS16" s="95"/>
      <c r="RT16" s="95"/>
      <c r="RU16" s="95"/>
      <c r="RV16" s="95"/>
      <c r="RW16" s="95"/>
      <c r="RX16" s="95"/>
      <c r="RY16" s="95"/>
      <c r="RZ16" s="95"/>
      <c r="SA16" s="95"/>
      <c r="SB16" s="95"/>
      <c r="SC16" s="95"/>
      <c r="SD16" s="95"/>
      <c r="SE16" s="95"/>
      <c r="SF16" s="95"/>
      <c r="SG16" s="95"/>
      <c r="SH16" s="95"/>
      <c r="SI16" s="95"/>
      <c r="SJ16" s="95"/>
      <c r="SK16" s="95"/>
      <c r="SL16" s="95"/>
      <c r="SM16" s="95"/>
      <c r="SN16" s="95"/>
      <c r="SO16" s="95"/>
      <c r="SP16" s="95"/>
      <c r="SQ16" s="95"/>
      <c r="SR16" s="95"/>
      <c r="SS16" s="95"/>
      <c r="ST16" s="95"/>
      <c r="SU16" s="95"/>
      <c r="SV16" s="95"/>
      <c r="SW16" s="95"/>
      <c r="SX16" s="95"/>
      <c r="SY16" s="95"/>
      <c r="SZ16" s="95"/>
      <c r="TA16" s="95"/>
      <c r="TB16" s="95"/>
      <c r="TC16" s="95"/>
      <c r="TD16" s="95"/>
      <c r="TE16" s="95"/>
      <c r="TF16" s="95"/>
      <c r="TG16" s="95"/>
      <c r="TH16" s="95"/>
      <c r="TI16" s="95"/>
      <c r="TJ16" s="95"/>
      <c r="TK16" s="95"/>
      <c r="TL16" s="95"/>
      <c r="TM16" s="95"/>
      <c r="TN16" s="95"/>
      <c r="TO16" s="95"/>
      <c r="TP16" s="95"/>
      <c r="TQ16" s="95"/>
      <c r="TR16" s="95"/>
      <c r="TS16" s="95"/>
      <c r="TT16" s="95"/>
      <c r="TU16" s="95"/>
      <c r="TV16" s="95"/>
      <c r="TW16" s="95"/>
      <c r="TX16" s="95"/>
      <c r="TY16" s="95"/>
      <c r="TZ16" s="95"/>
      <c r="UA16" s="95"/>
      <c r="UB16" s="95"/>
      <c r="UC16" s="95"/>
      <c r="UD16" s="95"/>
      <c r="UE16" s="95"/>
      <c r="UF16" s="95"/>
      <c r="UG16" s="95"/>
      <c r="UH16" s="95"/>
      <c r="UI16" s="95"/>
      <c r="UJ16" s="95"/>
      <c r="UK16" s="95"/>
      <c r="UL16" s="95"/>
      <c r="UM16" s="95"/>
      <c r="UN16" s="95"/>
      <c r="UO16" s="95"/>
      <c r="UP16" s="95"/>
      <c r="UQ16" s="95"/>
      <c r="UR16" s="95"/>
      <c r="US16" s="95"/>
      <c r="UT16" s="95"/>
      <c r="UU16" s="95"/>
      <c r="UV16" s="95"/>
      <c r="UW16" s="95"/>
      <c r="UX16" s="95"/>
      <c r="UY16" s="95"/>
      <c r="UZ16" s="95"/>
      <c r="VA16" s="95"/>
      <c r="VB16" s="95"/>
      <c r="VC16" s="95"/>
      <c r="VD16" s="95"/>
      <c r="VE16" s="95"/>
      <c r="VF16" s="95"/>
      <c r="VG16" s="95"/>
      <c r="VH16" s="95"/>
      <c r="VI16" s="95"/>
      <c r="VJ16" s="95"/>
      <c r="VK16" s="95"/>
      <c r="VL16" s="95"/>
      <c r="VM16" s="95"/>
      <c r="VN16" s="95"/>
      <c r="VO16" s="95"/>
      <c r="VP16" s="95"/>
      <c r="VQ16" s="95"/>
      <c r="VR16" s="95"/>
      <c r="VS16" s="95"/>
      <c r="VT16" s="95"/>
      <c r="VU16" s="95"/>
      <c r="VV16" s="95"/>
      <c r="VW16" s="95"/>
      <c r="VX16" s="95"/>
      <c r="VY16" s="95"/>
      <c r="VZ16" s="95"/>
      <c r="WA16" s="95"/>
      <c r="WB16" s="95"/>
      <c r="WC16" s="95"/>
      <c r="WD16" s="95"/>
      <c r="WE16" s="95"/>
      <c r="WF16" s="95"/>
      <c r="WG16" s="95"/>
      <c r="WH16" s="95"/>
      <c r="WI16" s="95"/>
      <c r="WJ16" s="95"/>
      <c r="WK16" s="95"/>
      <c r="WL16" s="95"/>
      <c r="WM16" s="95"/>
      <c r="WN16" s="95"/>
      <c r="WO16" s="95"/>
      <c r="WP16" s="95"/>
      <c r="WQ16" s="95"/>
      <c r="WR16" s="95"/>
      <c r="WS16" s="95"/>
      <c r="WT16" s="95"/>
      <c r="WU16" s="95"/>
      <c r="WV16" s="95"/>
      <c r="WW16" s="95"/>
      <c r="WX16" s="95"/>
      <c r="WY16" s="95"/>
      <c r="WZ16" s="95"/>
      <c r="XA16" s="95"/>
      <c r="XB16" s="95"/>
      <c r="XC16" s="95"/>
      <c r="XD16" s="95"/>
      <c r="XE16" s="95"/>
      <c r="XF16" s="95"/>
      <c r="XG16" s="95"/>
      <c r="XH16" s="95"/>
      <c r="XI16" s="95"/>
      <c r="XJ16" s="95"/>
      <c r="XK16" s="95"/>
      <c r="XL16" s="95"/>
      <c r="XM16" s="95"/>
      <c r="XN16" s="95"/>
      <c r="XO16" s="95"/>
      <c r="XP16" s="95"/>
      <c r="XQ16" s="95"/>
      <c r="XR16" s="95"/>
      <c r="XS16" s="95"/>
      <c r="XT16" s="95"/>
      <c r="XU16" s="95"/>
      <c r="XV16" s="95"/>
      <c r="XW16" s="95"/>
      <c r="XX16" s="95"/>
      <c r="XY16" s="95"/>
      <c r="XZ16" s="95"/>
      <c r="YA16" s="95"/>
      <c r="YB16" s="95"/>
      <c r="YC16" s="95"/>
      <c r="YD16" s="95"/>
      <c r="YE16" s="95"/>
      <c r="YF16" s="95"/>
      <c r="YG16" s="95"/>
      <c r="YH16" s="95"/>
    </row>
    <row r="17" spans="2:658" s="65" customFormat="1" ht="21.75" customHeight="1" thickBot="1">
      <c r="B17" s="133" t="s">
        <v>72</v>
      </c>
      <c r="C17" s="225">
        <f>C14+C15+C16</f>
        <v>18199074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  <c r="IW17" s="95"/>
      <c r="IX17" s="95"/>
      <c r="IY17" s="95"/>
      <c r="IZ17" s="95"/>
      <c r="JA17" s="95"/>
      <c r="JB17" s="95"/>
      <c r="JC17" s="95"/>
      <c r="JD17" s="95"/>
      <c r="JE17" s="95"/>
      <c r="JF17" s="95"/>
      <c r="JG17" s="95"/>
      <c r="JH17" s="95"/>
      <c r="JI17" s="95"/>
      <c r="JJ17" s="95"/>
      <c r="JK17" s="95"/>
      <c r="JL17" s="95"/>
      <c r="JM17" s="95"/>
      <c r="JN17" s="95"/>
      <c r="JO17" s="95"/>
      <c r="JP17" s="95"/>
      <c r="JQ17" s="95"/>
      <c r="JR17" s="95"/>
      <c r="JS17" s="95"/>
      <c r="JT17" s="95"/>
      <c r="JU17" s="95"/>
      <c r="JV17" s="95"/>
      <c r="JW17" s="95"/>
      <c r="JX17" s="95"/>
      <c r="JY17" s="95"/>
      <c r="JZ17" s="95"/>
      <c r="KA17" s="95"/>
      <c r="KB17" s="95"/>
      <c r="KC17" s="95"/>
      <c r="KD17" s="95"/>
      <c r="KE17" s="95"/>
      <c r="KF17" s="95"/>
      <c r="KG17" s="95"/>
      <c r="KH17" s="95"/>
      <c r="KI17" s="95"/>
      <c r="KJ17" s="95"/>
      <c r="KK17" s="95"/>
      <c r="KL17" s="95"/>
      <c r="KM17" s="95"/>
      <c r="KN17" s="95"/>
      <c r="KO17" s="95"/>
      <c r="KP17" s="95"/>
      <c r="KQ17" s="95"/>
      <c r="KR17" s="95"/>
      <c r="KS17" s="95"/>
      <c r="KT17" s="95"/>
      <c r="KU17" s="95"/>
      <c r="KV17" s="95"/>
      <c r="KW17" s="95"/>
      <c r="KX17" s="95"/>
      <c r="KY17" s="95"/>
      <c r="KZ17" s="95"/>
      <c r="LA17" s="95"/>
      <c r="LB17" s="95"/>
      <c r="LC17" s="95"/>
      <c r="LD17" s="95"/>
      <c r="LE17" s="95"/>
      <c r="LF17" s="95"/>
      <c r="LG17" s="95"/>
      <c r="LH17" s="95"/>
      <c r="LI17" s="95"/>
      <c r="LJ17" s="95"/>
      <c r="LK17" s="95"/>
      <c r="LL17" s="95"/>
      <c r="LM17" s="95"/>
      <c r="LN17" s="95"/>
      <c r="LO17" s="95"/>
      <c r="LP17" s="95"/>
      <c r="LQ17" s="95"/>
      <c r="LR17" s="95"/>
      <c r="LS17" s="95"/>
      <c r="LT17" s="95"/>
      <c r="LU17" s="95"/>
      <c r="LV17" s="95"/>
      <c r="LW17" s="95"/>
      <c r="LX17" s="95"/>
      <c r="LY17" s="95"/>
      <c r="LZ17" s="95"/>
      <c r="MA17" s="95"/>
      <c r="MB17" s="95"/>
      <c r="MC17" s="95"/>
      <c r="MD17" s="95"/>
      <c r="ME17" s="95"/>
      <c r="MF17" s="95"/>
      <c r="MG17" s="95"/>
      <c r="MH17" s="95"/>
      <c r="MI17" s="95"/>
      <c r="MJ17" s="95"/>
      <c r="MK17" s="95"/>
      <c r="ML17" s="95"/>
      <c r="MM17" s="95"/>
      <c r="MN17" s="95"/>
      <c r="MO17" s="95"/>
      <c r="MP17" s="95"/>
      <c r="MQ17" s="95"/>
      <c r="MR17" s="95"/>
      <c r="MS17" s="95"/>
      <c r="MT17" s="95"/>
      <c r="MU17" s="95"/>
      <c r="MV17" s="95"/>
      <c r="MW17" s="95"/>
      <c r="MX17" s="95"/>
      <c r="MY17" s="95"/>
      <c r="MZ17" s="95"/>
      <c r="NA17" s="95"/>
      <c r="NB17" s="95"/>
      <c r="NC17" s="95"/>
      <c r="ND17" s="95"/>
      <c r="NE17" s="95"/>
      <c r="NF17" s="95"/>
      <c r="NG17" s="95"/>
      <c r="NH17" s="95"/>
      <c r="NI17" s="95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5"/>
      <c r="NX17" s="95"/>
      <c r="NY17" s="95"/>
      <c r="NZ17" s="95"/>
      <c r="OA17" s="95"/>
      <c r="OB17" s="95"/>
      <c r="OC17" s="95"/>
      <c r="OD17" s="95"/>
      <c r="OE17" s="95"/>
      <c r="OF17" s="95"/>
      <c r="OG17" s="95"/>
      <c r="OH17" s="95"/>
      <c r="OI17" s="95"/>
      <c r="OJ17" s="95"/>
      <c r="OK17" s="95"/>
      <c r="OL17" s="95"/>
      <c r="OM17" s="95"/>
      <c r="ON17" s="95"/>
      <c r="OO17" s="95"/>
      <c r="OP17" s="95"/>
      <c r="OQ17" s="95"/>
      <c r="OR17" s="95"/>
      <c r="OS17" s="95"/>
      <c r="OT17" s="95"/>
      <c r="OU17" s="95"/>
      <c r="OV17" s="95"/>
      <c r="OW17" s="95"/>
      <c r="OX17" s="95"/>
      <c r="OY17" s="95"/>
      <c r="OZ17" s="95"/>
      <c r="PA17" s="95"/>
      <c r="PB17" s="95"/>
      <c r="PC17" s="95"/>
      <c r="PD17" s="95"/>
      <c r="PE17" s="95"/>
      <c r="PF17" s="95"/>
      <c r="PG17" s="95"/>
      <c r="PH17" s="95"/>
      <c r="PI17" s="95"/>
      <c r="PJ17" s="95"/>
      <c r="PK17" s="95"/>
      <c r="PL17" s="95"/>
      <c r="PM17" s="95"/>
      <c r="PN17" s="95"/>
      <c r="PO17" s="95"/>
      <c r="PP17" s="95"/>
      <c r="PQ17" s="95"/>
      <c r="PR17" s="95"/>
      <c r="PS17" s="95"/>
      <c r="PT17" s="95"/>
      <c r="PU17" s="95"/>
      <c r="PV17" s="95"/>
      <c r="PW17" s="95"/>
      <c r="PX17" s="95"/>
      <c r="PY17" s="95"/>
      <c r="PZ17" s="95"/>
      <c r="QA17" s="95"/>
      <c r="QB17" s="95"/>
      <c r="QC17" s="95"/>
      <c r="QD17" s="95"/>
      <c r="QE17" s="95"/>
      <c r="QF17" s="95"/>
      <c r="QG17" s="95"/>
      <c r="QH17" s="95"/>
      <c r="QI17" s="95"/>
      <c r="QJ17" s="95"/>
      <c r="QK17" s="95"/>
      <c r="QL17" s="95"/>
      <c r="QM17" s="95"/>
      <c r="QN17" s="95"/>
      <c r="QO17" s="95"/>
      <c r="QP17" s="95"/>
      <c r="QQ17" s="95"/>
      <c r="QR17" s="95"/>
      <c r="QS17" s="95"/>
      <c r="QT17" s="95"/>
      <c r="QU17" s="95"/>
      <c r="QV17" s="95"/>
      <c r="QW17" s="95"/>
      <c r="QX17" s="95"/>
      <c r="QY17" s="95"/>
      <c r="QZ17" s="95"/>
      <c r="RA17" s="95"/>
      <c r="RB17" s="95"/>
      <c r="RC17" s="95"/>
      <c r="RD17" s="95"/>
      <c r="RE17" s="95"/>
      <c r="RF17" s="95"/>
      <c r="RG17" s="95"/>
      <c r="RH17" s="95"/>
      <c r="RI17" s="95"/>
      <c r="RJ17" s="95"/>
      <c r="RK17" s="95"/>
      <c r="RL17" s="95"/>
      <c r="RM17" s="95"/>
      <c r="RN17" s="95"/>
      <c r="RO17" s="95"/>
      <c r="RP17" s="95"/>
      <c r="RQ17" s="95"/>
      <c r="RR17" s="95"/>
      <c r="RS17" s="95"/>
      <c r="RT17" s="95"/>
      <c r="RU17" s="95"/>
      <c r="RV17" s="95"/>
      <c r="RW17" s="95"/>
      <c r="RX17" s="95"/>
      <c r="RY17" s="95"/>
      <c r="RZ17" s="95"/>
      <c r="SA17" s="95"/>
      <c r="SB17" s="95"/>
      <c r="SC17" s="95"/>
      <c r="SD17" s="95"/>
      <c r="SE17" s="95"/>
      <c r="SF17" s="95"/>
      <c r="SG17" s="95"/>
      <c r="SH17" s="95"/>
      <c r="SI17" s="95"/>
      <c r="SJ17" s="95"/>
      <c r="SK17" s="95"/>
      <c r="SL17" s="95"/>
      <c r="SM17" s="95"/>
      <c r="SN17" s="95"/>
      <c r="SO17" s="95"/>
      <c r="SP17" s="95"/>
      <c r="SQ17" s="95"/>
      <c r="SR17" s="95"/>
      <c r="SS17" s="95"/>
      <c r="ST17" s="95"/>
      <c r="SU17" s="95"/>
      <c r="SV17" s="95"/>
      <c r="SW17" s="95"/>
      <c r="SX17" s="95"/>
      <c r="SY17" s="95"/>
      <c r="SZ17" s="95"/>
      <c r="TA17" s="95"/>
      <c r="TB17" s="95"/>
      <c r="TC17" s="95"/>
      <c r="TD17" s="95"/>
      <c r="TE17" s="95"/>
      <c r="TF17" s="95"/>
      <c r="TG17" s="95"/>
      <c r="TH17" s="95"/>
      <c r="TI17" s="95"/>
      <c r="TJ17" s="95"/>
      <c r="TK17" s="95"/>
      <c r="TL17" s="95"/>
      <c r="TM17" s="95"/>
      <c r="TN17" s="95"/>
      <c r="TO17" s="95"/>
      <c r="TP17" s="95"/>
      <c r="TQ17" s="95"/>
      <c r="TR17" s="95"/>
      <c r="TS17" s="95"/>
      <c r="TT17" s="95"/>
      <c r="TU17" s="95"/>
      <c r="TV17" s="95"/>
      <c r="TW17" s="95"/>
      <c r="TX17" s="95"/>
      <c r="TY17" s="95"/>
      <c r="TZ17" s="95"/>
      <c r="UA17" s="95"/>
      <c r="UB17" s="95"/>
      <c r="UC17" s="95"/>
      <c r="UD17" s="95"/>
      <c r="UE17" s="95"/>
      <c r="UF17" s="95"/>
      <c r="UG17" s="95"/>
      <c r="UH17" s="95"/>
      <c r="UI17" s="95"/>
      <c r="UJ17" s="95"/>
      <c r="UK17" s="95"/>
      <c r="UL17" s="95"/>
      <c r="UM17" s="95"/>
      <c r="UN17" s="95"/>
      <c r="UO17" s="95"/>
      <c r="UP17" s="95"/>
      <c r="UQ17" s="95"/>
      <c r="UR17" s="95"/>
      <c r="US17" s="95"/>
      <c r="UT17" s="95"/>
      <c r="UU17" s="95"/>
      <c r="UV17" s="95"/>
      <c r="UW17" s="95"/>
      <c r="UX17" s="95"/>
      <c r="UY17" s="95"/>
      <c r="UZ17" s="95"/>
      <c r="VA17" s="95"/>
      <c r="VB17" s="95"/>
      <c r="VC17" s="95"/>
      <c r="VD17" s="95"/>
      <c r="VE17" s="95"/>
      <c r="VF17" s="95"/>
      <c r="VG17" s="95"/>
      <c r="VH17" s="95"/>
      <c r="VI17" s="95"/>
      <c r="VJ17" s="95"/>
      <c r="VK17" s="95"/>
      <c r="VL17" s="95"/>
      <c r="VM17" s="95"/>
      <c r="VN17" s="95"/>
      <c r="VO17" s="95"/>
      <c r="VP17" s="95"/>
      <c r="VQ17" s="95"/>
      <c r="VR17" s="95"/>
      <c r="VS17" s="95"/>
      <c r="VT17" s="95"/>
      <c r="VU17" s="95"/>
      <c r="VV17" s="95"/>
      <c r="VW17" s="95"/>
      <c r="VX17" s="95"/>
      <c r="VY17" s="95"/>
      <c r="VZ17" s="95"/>
      <c r="WA17" s="95"/>
      <c r="WB17" s="95"/>
      <c r="WC17" s="95"/>
      <c r="WD17" s="95"/>
      <c r="WE17" s="95"/>
      <c r="WF17" s="95"/>
      <c r="WG17" s="95"/>
      <c r="WH17" s="95"/>
      <c r="WI17" s="95"/>
      <c r="WJ17" s="95"/>
      <c r="WK17" s="95"/>
      <c r="WL17" s="95"/>
      <c r="WM17" s="95"/>
      <c r="WN17" s="95"/>
      <c r="WO17" s="95"/>
      <c r="WP17" s="95"/>
      <c r="WQ17" s="95"/>
      <c r="WR17" s="95"/>
      <c r="WS17" s="95"/>
      <c r="WT17" s="95"/>
      <c r="WU17" s="95"/>
      <c r="WV17" s="95"/>
      <c r="WW17" s="95"/>
      <c r="WX17" s="95"/>
      <c r="WY17" s="95"/>
      <c r="WZ17" s="95"/>
      <c r="XA17" s="95"/>
      <c r="XB17" s="95"/>
      <c r="XC17" s="95"/>
      <c r="XD17" s="95"/>
      <c r="XE17" s="95"/>
      <c r="XF17" s="95"/>
      <c r="XG17" s="95"/>
      <c r="XH17" s="95"/>
      <c r="XI17" s="95"/>
      <c r="XJ17" s="95"/>
      <c r="XK17" s="95"/>
      <c r="XL17" s="95"/>
      <c r="XM17" s="95"/>
      <c r="XN17" s="95"/>
      <c r="XO17" s="95"/>
      <c r="XP17" s="95"/>
      <c r="XQ17" s="95"/>
      <c r="XR17" s="95"/>
      <c r="XS17" s="95"/>
      <c r="XT17" s="95"/>
      <c r="XU17" s="95"/>
      <c r="XV17" s="95"/>
      <c r="XW17" s="95"/>
      <c r="XX17" s="95"/>
      <c r="XY17" s="95"/>
      <c r="XZ17" s="95"/>
      <c r="YA17" s="95"/>
      <c r="YB17" s="95"/>
      <c r="YC17" s="95"/>
      <c r="YD17" s="95"/>
      <c r="YE17" s="95"/>
      <c r="YF17" s="95"/>
      <c r="YG17" s="95"/>
      <c r="YH17" s="95"/>
    </row>
    <row r="18" spans="2:658" ht="95.25" customHeight="1">
      <c r="B18" s="306" t="s">
        <v>94</v>
      </c>
      <c r="C18" s="306"/>
      <c r="D18" s="306"/>
      <c r="E18" s="306"/>
      <c r="F18" s="306"/>
      <c r="G18" s="30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  <c r="IW18" s="95"/>
      <c r="IX18" s="95"/>
      <c r="IY18" s="95"/>
      <c r="IZ18" s="95"/>
      <c r="JA18" s="95"/>
      <c r="JB18" s="95"/>
      <c r="JC18" s="95"/>
      <c r="JD18" s="95"/>
      <c r="JE18" s="95"/>
      <c r="JF18" s="95"/>
      <c r="JG18" s="95"/>
      <c r="JH18" s="95"/>
      <c r="JI18" s="95"/>
      <c r="JJ18" s="95"/>
      <c r="JK18" s="95"/>
      <c r="JL18" s="95"/>
      <c r="JM18" s="95"/>
      <c r="JN18" s="95"/>
      <c r="JO18" s="95"/>
      <c r="JP18" s="95"/>
      <c r="JQ18" s="95"/>
      <c r="JR18" s="95"/>
      <c r="JS18" s="95"/>
      <c r="JT18" s="95"/>
      <c r="JU18" s="95"/>
      <c r="JV18" s="95"/>
      <c r="JW18" s="95"/>
      <c r="JX18" s="95"/>
      <c r="JY18" s="95"/>
      <c r="JZ18" s="95"/>
      <c r="KA18" s="95"/>
      <c r="KB18" s="95"/>
      <c r="KC18" s="95"/>
      <c r="KD18" s="95"/>
      <c r="KE18" s="95"/>
      <c r="KF18" s="95"/>
      <c r="KG18" s="95"/>
      <c r="KH18" s="95"/>
      <c r="KI18" s="95"/>
      <c r="KJ18" s="95"/>
      <c r="KK18" s="95"/>
      <c r="KL18" s="95"/>
      <c r="KM18" s="95"/>
      <c r="KN18" s="95"/>
      <c r="KO18" s="95"/>
      <c r="KP18" s="95"/>
      <c r="KQ18" s="95"/>
      <c r="KR18" s="95"/>
      <c r="KS18" s="95"/>
      <c r="KT18" s="95"/>
      <c r="KU18" s="95"/>
      <c r="KV18" s="95"/>
      <c r="KW18" s="95"/>
      <c r="KX18" s="95"/>
      <c r="KY18" s="95"/>
      <c r="KZ18" s="95"/>
      <c r="LA18" s="95"/>
      <c r="LB18" s="95"/>
      <c r="LC18" s="95"/>
      <c r="LD18" s="95"/>
      <c r="LE18" s="95"/>
      <c r="LF18" s="95"/>
      <c r="LG18" s="95"/>
      <c r="LH18" s="95"/>
      <c r="LI18" s="95"/>
      <c r="LJ18" s="95"/>
      <c r="LK18" s="95"/>
      <c r="LL18" s="95"/>
      <c r="LM18" s="95"/>
      <c r="LN18" s="95"/>
      <c r="LO18" s="95"/>
      <c r="LP18" s="95"/>
      <c r="LQ18" s="95"/>
      <c r="LR18" s="95"/>
      <c r="LS18" s="95"/>
      <c r="LT18" s="95"/>
      <c r="LU18" s="95"/>
      <c r="LV18" s="95"/>
      <c r="LW18" s="95"/>
      <c r="LX18" s="95"/>
      <c r="LY18" s="95"/>
      <c r="LZ18" s="95"/>
      <c r="MA18" s="95"/>
      <c r="MB18" s="95"/>
      <c r="MC18" s="95"/>
      <c r="MD18" s="95"/>
      <c r="ME18" s="95"/>
      <c r="MF18" s="95"/>
      <c r="MG18" s="95"/>
      <c r="MH18" s="95"/>
      <c r="MI18" s="95"/>
      <c r="MJ18" s="95"/>
      <c r="MK18" s="95"/>
      <c r="ML18" s="95"/>
      <c r="MM18" s="95"/>
      <c r="MN18" s="95"/>
      <c r="MO18" s="95"/>
      <c r="MP18" s="95"/>
      <c r="MQ18" s="95"/>
      <c r="MR18" s="95"/>
      <c r="MS18" s="95"/>
      <c r="MT18" s="95"/>
      <c r="MU18" s="95"/>
      <c r="MV18" s="95"/>
      <c r="MW18" s="95"/>
      <c r="MX18" s="95"/>
      <c r="MY18" s="95"/>
      <c r="MZ18" s="95"/>
      <c r="NA18" s="95"/>
      <c r="NB18" s="95"/>
      <c r="NC18" s="95"/>
      <c r="ND18" s="95"/>
      <c r="NE18" s="95"/>
      <c r="NF18" s="95"/>
      <c r="NG18" s="95"/>
      <c r="NH18" s="95"/>
      <c r="NI18" s="95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5"/>
      <c r="NX18" s="95"/>
      <c r="NY18" s="95"/>
      <c r="NZ18" s="95"/>
      <c r="OA18" s="95"/>
      <c r="OB18" s="95"/>
      <c r="OC18" s="95"/>
      <c r="OD18" s="95"/>
      <c r="OE18" s="95"/>
      <c r="OF18" s="95"/>
      <c r="OG18" s="95"/>
      <c r="OH18" s="95"/>
      <c r="OI18" s="95"/>
      <c r="OJ18" s="95"/>
      <c r="OK18" s="95"/>
      <c r="OL18" s="95"/>
      <c r="OM18" s="95"/>
      <c r="ON18" s="95"/>
      <c r="OO18" s="95"/>
      <c r="OP18" s="95"/>
      <c r="OQ18" s="95"/>
      <c r="OR18" s="95"/>
      <c r="OS18" s="95"/>
      <c r="OT18" s="95"/>
      <c r="OU18" s="95"/>
      <c r="OV18" s="95"/>
      <c r="OW18" s="95"/>
      <c r="OX18" s="95"/>
      <c r="OY18" s="95"/>
      <c r="OZ18" s="95"/>
      <c r="PA18" s="95"/>
      <c r="PB18" s="95"/>
      <c r="PC18" s="95"/>
      <c r="PD18" s="95"/>
      <c r="PE18" s="95"/>
      <c r="PF18" s="95"/>
      <c r="PG18" s="95"/>
      <c r="PH18" s="95"/>
      <c r="PI18" s="95"/>
      <c r="PJ18" s="95"/>
      <c r="PK18" s="95"/>
      <c r="PL18" s="95"/>
      <c r="PM18" s="95"/>
      <c r="PN18" s="95"/>
      <c r="PO18" s="95"/>
      <c r="PP18" s="95"/>
      <c r="PQ18" s="95"/>
      <c r="PR18" s="95"/>
      <c r="PS18" s="95"/>
      <c r="PT18" s="95"/>
      <c r="PU18" s="95"/>
      <c r="PV18" s="95"/>
      <c r="PW18" s="95"/>
      <c r="PX18" s="95"/>
      <c r="PY18" s="95"/>
      <c r="PZ18" s="95"/>
      <c r="QA18" s="95"/>
      <c r="QB18" s="95"/>
      <c r="QC18" s="95"/>
      <c r="QD18" s="95"/>
      <c r="QE18" s="95"/>
      <c r="QF18" s="95"/>
      <c r="QG18" s="95"/>
      <c r="QH18" s="95"/>
      <c r="QI18" s="95"/>
      <c r="QJ18" s="95"/>
      <c r="QK18" s="95"/>
      <c r="QL18" s="95"/>
      <c r="QM18" s="95"/>
      <c r="QN18" s="95"/>
      <c r="QO18" s="95"/>
      <c r="QP18" s="95"/>
      <c r="QQ18" s="95"/>
      <c r="QR18" s="95"/>
      <c r="QS18" s="95"/>
      <c r="QT18" s="95"/>
      <c r="QU18" s="95"/>
      <c r="QV18" s="95"/>
      <c r="QW18" s="95"/>
      <c r="QX18" s="95"/>
      <c r="QY18" s="95"/>
      <c r="QZ18" s="95"/>
      <c r="RA18" s="95"/>
      <c r="RB18" s="95"/>
      <c r="RC18" s="95"/>
      <c r="RD18" s="95"/>
      <c r="RE18" s="95"/>
      <c r="RF18" s="95"/>
      <c r="RG18" s="95"/>
      <c r="RH18" s="95"/>
      <c r="RI18" s="95"/>
      <c r="RJ18" s="95"/>
      <c r="RK18" s="95"/>
      <c r="RL18" s="95"/>
      <c r="RM18" s="95"/>
      <c r="RN18" s="95"/>
      <c r="RO18" s="95"/>
      <c r="RP18" s="95"/>
      <c r="RQ18" s="95"/>
      <c r="RR18" s="95"/>
      <c r="RS18" s="95"/>
      <c r="RT18" s="95"/>
      <c r="RU18" s="95"/>
      <c r="RV18" s="95"/>
      <c r="RW18" s="95"/>
      <c r="RX18" s="95"/>
      <c r="RY18" s="95"/>
      <c r="RZ18" s="95"/>
      <c r="SA18" s="95"/>
      <c r="SB18" s="95"/>
      <c r="SC18" s="95"/>
      <c r="SD18" s="95"/>
      <c r="SE18" s="95"/>
      <c r="SF18" s="95"/>
      <c r="SG18" s="95"/>
      <c r="SH18" s="95"/>
      <c r="SI18" s="95"/>
      <c r="SJ18" s="95"/>
      <c r="SK18" s="95"/>
      <c r="SL18" s="95"/>
      <c r="SM18" s="95"/>
      <c r="SN18" s="95"/>
      <c r="SO18" s="95"/>
      <c r="SP18" s="95"/>
      <c r="SQ18" s="95"/>
      <c r="SR18" s="95"/>
      <c r="SS18" s="95"/>
      <c r="ST18" s="95"/>
      <c r="SU18" s="95"/>
      <c r="SV18" s="95"/>
      <c r="SW18" s="95"/>
      <c r="SX18" s="95"/>
      <c r="SY18" s="95"/>
      <c r="SZ18" s="95"/>
      <c r="TA18" s="95"/>
      <c r="TB18" s="95"/>
      <c r="TC18" s="95"/>
      <c r="TD18" s="95"/>
      <c r="TE18" s="95"/>
      <c r="TF18" s="95"/>
      <c r="TG18" s="95"/>
      <c r="TH18" s="95"/>
      <c r="TI18" s="95"/>
      <c r="TJ18" s="95"/>
      <c r="TK18" s="95"/>
      <c r="TL18" s="95"/>
      <c r="TM18" s="95"/>
      <c r="TN18" s="95"/>
      <c r="TO18" s="95"/>
      <c r="TP18" s="95"/>
      <c r="TQ18" s="95"/>
      <c r="TR18" s="95"/>
      <c r="TS18" s="95"/>
      <c r="TT18" s="95"/>
      <c r="TU18" s="95"/>
      <c r="TV18" s="95"/>
      <c r="TW18" s="95"/>
      <c r="TX18" s="95"/>
      <c r="TY18" s="95"/>
      <c r="TZ18" s="95"/>
      <c r="UA18" s="95"/>
      <c r="UB18" s="95"/>
      <c r="UC18" s="95"/>
      <c r="UD18" s="95"/>
      <c r="UE18" s="95"/>
      <c r="UF18" s="95"/>
      <c r="UG18" s="95"/>
      <c r="UH18" s="95"/>
      <c r="UI18" s="95"/>
      <c r="UJ18" s="95"/>
      <c r="UK18" s="95"/>
      <c r="UL18" s="95"/>
      <c r="UM18" s="95"/>
      <c r="UN18" s="95"/>
      <c r="UO18" s="95"/>
      <c r="UP18" s="95"/>
      <c r="UQ18" s="95"/>
      <c r="UR18" s="95"/>
      <c r="US18" s="95"/>
      <c r="UT18" s="95"/>
      <c r="UU18" s="95"/>
      <c r="UV18" s="95"/>
      <c r="UW18" s="95"/>
      <c r="UX18" s="95"/>
      <c r="UY18" s="95"/>
      <c r="UZ18" s="95"/>
      <c r="VA18" s="95"/>
      <c r="VB18" s="95"/>
      <c r="VC18" s="95"/>
      <c r="VD18" s="95"/>
      <c r="VE18" s="95"/>
      <c r="VF18" s="95"/>
      <c r="VG18" s="95"/>
      <c r="VH18" s="95"/>
      <c r="VI18" s="95"/>
      <c r="VJ18" s="95"/>
      <c r="VK18" s="95"/>
      <c r="VL18" s="95"/>
      <c r="VM18" s="95"/>
      <c r="VN18" s="95"/>
      <c r="VO18" s="95"/>
      <c r="VP18" s="95"/>
      <c r="VQ18" s="95"/>
      <c r="VR18" s="95"/>
      <c r="VS18" s="95"/>
      <c r="VT18" s="95"/>
      <c r="VU18" s="95"/>
      <c r="VV18" s="95"/>
      <c r="VW18" s="95"/>
      <c r="VX18" s="95"/>
      <c r="VY18" s="95"/>
      <c r="VZ18" s="95"/>
      <c r="WA18" s="95"/>
      <c r="WB18" s="95"/>
      <c r="WC18" s="95"/>
      <c r="WD18" s="95"/>
      <c r="WE18" s="95"/>
      <c r="WF18" s="95"/>
      <c r="WG18" s="95"/>
      <c r="WH18" s="95"/>
      <c r="WI18" s="95"/>
      <c r="WJ18" s="95"/>
      <c r="WK18" s="95"/>
      <c r="WL18" s="95"/>
      <c r="WM18" s="95"/>
      <c r="WN18" s="95"/>
      <c r="WO18" s="95"/>
      <c r="WP18" s="95"/>
      <c r="WQ18" s="95"/>
      <c r="WR18" s="95"/>
      <c r="WS18" s="95"/>
      <c r="WT18" s="95"/>
      <c r="WU18" s="95"/>
      <c r="WV18" s="95"/>
      <c r="WW18" s="95"/>
      <c r="WX18" s="95"/>
      <c r="WY18" s="95"/>
      <c r="WZ18" s="95"/>
      <c r="XA18" s="95"/>
      <c r="XB18" s="95"/>
      <c r="XC18" s="95"/>
      <c r="XD18" s="95"/>
      <c r="XE18" s="95"/>
      <c r="XF18" s="95"/>
      <c r="XG18" s="95"/>
      <c r="XH18" s="95"/>
      <c r="XI18" s="95"/>
      <c r="XJ18" s="95"/>
      <c r="XK18" s="95"/>
      <c r="XL18" s="95"/>
      <c r="XM18" s="95"/>
      <c r="XN18" s="95"/>
      <c r="XO18" s="95"/>
      <c r="XP18" s="95"/>
      <c r="XQ18" s="95"/>
      <c r="XR18" s="95"/>
      <c r="XS18" s="95"/>
      <c r="XT18" s="95"/>
      <c r="XU18" s="95"/>
      <c r="XV18" s="95"/>
      <c r="XW18" s="95"/>
      <c r="XX18" s="95"/>
      <c r="XY18" s="95"/>
      <c r="XZ18" s="95"/>
      <c r="YA18" s="95"/>
      <c r="YB18" s="95"/>
      <c r="YC18" s="95"/>
      <c r="YD18" s="95"/>
      <c r="YE18" s="95"/>
      <c r="YF18" s="95"/>
      <c r="YG18" s="95"/>
      <c r="YH18" s="95"/>
    </row>
    <row r="19" spans="2:658" ht="21.75" customHeight="1">
      <c r="B19" s="61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  <c r="IW19" s="95"/>
      <c r="IX19" s="95"/>
      <c r="IY19" s="95"/>
      <c r="IZ19" s="95"/>
      <c r="JA19" s="95"/>
      <c r="JB19" s="95"/>
      <c r="JC19" s="95"/>
      <c r="JD19" s="95"/>
      <c r="JE19" s="95"/>
      <c r="JF19" s="95"/>
      <c r="JG19" s="95"/>
      <c r="JH19" s="95"/>
      <c r="JI19" s="95"/>
      <c r="JJ19" s="95"/>
      <c r="JK19" s="95"/>
      <c r="JL19" s="95"/>
      <c r="JM19" s="95"/>
      <c r="JN19" s="95"/>
      <c r="JO19" s="95"/>
      <c r="JP19" s="95"/>
      <c r="JQ19" s="95"/>
      <c r="JR19" s="95"/>
      <c r="JS19" s="95"/>
      <c r="JT19" s="95"/>
      <c r="JU19" s="95"/>
      <c r="JV19" s="95"/>
      <c r="JW19" s="95"/>
      <c r="JX19" s="95"/>
      <c r="JY19" s="95"/>
      <c r="JZ19" s="95"/>
      <c r="KA19" s="95"/>
      <c r="KB19" s="95"/>
      <c r="KC19" s="95"/>
      <c r="KD19" s="95"/>
      <c r="KE19" s="95"/>
      <c r="KF19" s="95"/>
      <c r="KG19" s="95"/>
      <c r="KH19" s="95"/>
      <c r="KI19" s="95"/>
      <c r="KJ19" s="95"/>
      <c r="KK19" s="95"/>
      <c r="KL19" s="95"/>
      <c r="KM19" s="95"/>
      <c r="KN19" s="95"/>
      <c r="KO19" s="95"/>
      <c r="KP19" s="95"/>
      <c r="KQ19" s="95"/>
      <c r="KR19" s="95"/>
      <c r="KS19" s="95"/>
      <c r="KT19" s="95"/>
      <c r="KU19" s="95"/>
      <c r="KV19" s="95"/>
      <c r="KW19" s="95"/>
      <c r="KX19" s="95"/>
      <c r="KY19" s="95"/>
      <c r="KZ19" s="95"/>
      <c r="LA19" s="95"/>
      <c r="LB19" s="95"/>
      <c r="LC19" s="95"/>
      <c r="LD19" s="95"/>
      <c r="LE19" s="95"/>
      <c r="LF19" s="95"/>
      <c r="LG19" s="95"/>
      <c r="LH19" s="95"/>
      <c r="LI19" s="95"/>
      <c r="LJ19" s="95"/>
      <c r="LK19" s="95"/>
      <c r="LL19" s="95"/>
      <c r="LM19" s="95"/>
      <c r="LN19" s="95"/>
      <c r="LO19" s="95"/>
      <c r="LP19" s="95"/>
      <c r="LQ19" s="95"/>
      <c r="LR19" s="95"/>
      <c r="LS19" s="95"/>
      <c r="LT19" s="95"/>
      <c r="LU19" s="95"/>
      <c r="LV19" s="95"/>
      <c r="LW19" s="95"/>
      <c r="LX19" s="95"/>
      <c r="LY19" s="95"/>
      <c r="LZ19" s="95"/>
      <c r="MA19" s="95"/>
      <c r="MB19" s="95"/>
      <c r="MC19" s="95"/>
      <c r="MD19" s="95"/>
      <c r="ME19" s="95"/>
      <c r="MF19" s="95"/>
      <c r="MG19" s="95"/>
      <c r="MH19" s="95"/>
      <c r="MI19" s="95"/>
      <c r="MJ19" s="95"/>
      <c r="MK19" s="95"/>
      <c r="ML19" s="95"/>
      <c r="MM19" s="95"/>
      <c r="MN19" s="95"/>
      <c r="MO19" s="95"/>
      <c r="MP19" s="95"/>
      <c r="MQ19" s="95"/>
      <c r="MR19" s="95"/>
      <c r="MS19" s="95"/>
      <c r="MT19" s="95"/>
      <c r="MU19" s="95"/>
      <c r="MV19" s="95"/>
      <c r="MW19" s="95"/>
      <c r="MX19" s="95"/>
      <c r="MY19" s="95"/>
      <c r="MZ19" s="95"/>
      <c r="NA19" s="95"/>
      <c r="NB19" s="95"/>
      <c r="NC19" s="95"/>
      <c r="ND19" s="95"/>
      <c r="NE19" s="95"/>
      <c r="NF19" s="95"/>
      <c r="NG19" s="95"/>
      <c r="NH19" s="95"/>
      <c r="NI19" s="95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5"/>
      <c r="NX19" s="95"/>
      <c r="NY19" s="95"/>
      <c r="NZ19" s="95"/>
      <c r="OA19" s="95"/>
      <c r="OB19" s="95"/>
      <c r="OC19" s="95"/>
      <c r="OD19" s="95"/>
      <c r="OE19" s="95"/>
      <c r="OF19" s="95"/>
      <c r="OG19" s="95"/>
      <c r="OH19" s="95"/>
      <c r="OI19" s="95"/>
      <c r="OJ19" s="95"/>
      <c r="OK19" s="95"/>
      <c r="OL19" s="95"/>
      <c r="OM19" s="95"/>
      <c r="ON19" s="95"/>
      <c r="OO19" s="95"/>
      <c r="OP19" s="95"/>
      <c r="OQ19" s="95"/>
      <c r="OR19" s="95"/>
      <c r="OS19" s="95"/>
      <c r="OT19" s="95"/>
      <c r="OU19" s="95"/>
      <c r="OV19" s="95"/>
      <c r="OW19" s="95"/>
      <c r="OX19" s="95"/>
      <c r="OY19" s="95"/>
      <c r="OZ19" s="95"/>
      <c r="PA19" s="95"/>
      <c r="PB19" s="95"/>
      <c r="PC19" s="95"/>
      <c r="PD19" s="95"/>
      <c r="PE19" s="95"/>
      <c r="PF19" s="95"/>
      <c r="PG19" s="95"/>
      <c r="PH19" s="95"/>
      <c r="PI19" s="95"/>
      <c r="PJ19" s="95"/>
      <c r="PK19" s="95"/>
      <c r="PL19" s="95"/>
      <c r="PM19" s="95"/>
      <c r="PN19" s="95"/>
      <c r="PO19" s="95"/>
      <c r="PP19" s="95"/>
      <c r="PQ19" s="95"/>
      <c r="PR19" s="95"/>
      <c r="PS19" s="95"/>
      <c r="PT19" s="95"/>
      <c r="PU19" s="95"/>
      <c r="PV19" s="95"/>
      <c r="PW19" s="95"/>
      <c r="PX19" s="95"/>
      <c r="PY19" s="95"/>
      <c r="PZ19" s="95"/>
      <c r="QA19" s="95"/>
      <c r="QB19" s="95"/>
      <c r="QC19" s="95"/>
      <c r="QD19" s="95"/>
      <c r="QE19" s="95"/>
      <c r="QF19" s="95"/>
      <c r="QG19" s="95"/>
      <c r="QH19" s="95"/>
      <c r="QI19" s="95"/>
      <c r="QJ19" s="95"/>
      <c r="QK19" s="95"/>
      <c r="QL19" s="95"/>
      <c r="QM19" s="95"/>
      <c r="QN19" s="95"/>
      <c r="QO19" s="95"/>
      <c r="QP19" s="95"/>
      <c r="QQ19" s="95"/>
      <c r="QR19" s="95"/>
      <c r="QS19" s="95"/>
      <c r="QT19" s="95"/>
      <c r="QU19" s="95"/>
      <c r="QV19" s="95"/>
      <c r="QW19" s="95"/>
      <c r="QX19" s="95"/>
      <c r="QY19" s="95"/>
      <c r="QZ19" s="95"/>
      <c r="RA19" s="95"/>
      <c r="RB19" s="95"/>
      <c r="RC19" s="95"/>
      <c r="RD19" s="95"/>
      <c r="RE19" s="95"/>
      <c r="RF19" s="95"/>
      <c r="RG19" s="95"/>
      <c r="RH19" s="95"/>
      <c r="RI19" s="95"/>
      <c r="RJ19" s="95"/>
      <c r="RK19" s="95"/>
      <c r="RL19" s="95"/>
      <c r="RM19" s="95"/>
      <c r="RN19" s="95"/>
      <c r="RO19" s="95"/>
      <c r="RP19" s="95"/>
      <c r="RQ19" s="95"/>
      <c r="RR19" s="95"/>
      <c r="RS19" s="95"/>
      <c r="RT19" s="95"/>
      <c r="RU19" s="95"/>
      <c r="RV19" s="95"/>
      <c r="RW19" s="95"/>
      <c r="RX19" s="95"/>
      <c r="RY19" s="95"/>
      <c r="RZ19" s="95"/>
      <c r="SA19" s="95"/>
      <c r="SB19" s="95"/>
      <c r="SC19" s="95"/>
      <c r="SD19" s="95"/>
      <c r="SE19" s="95"/>
      <c r="SF19" s="95"/>
      <c r="SG19" s="95"/>
      <c r="SH19" s="95"/>
      <c r="SI19" s="95"/>
      <c r="SJ19" s="95"/>
      <c r="SK19" s="95"/>
      <c r="SL19" s="95"/>
      <c r="SM19" s="95"/>
      <c r="SN19" s="95"/>
      <c r="SO19" s="95"/>
      <c r="SP19" s="95"/>
      <c r="SQ19" s="95"/>
      <c r="SR19" s="95"/>
      <c r="SS19" s="95"/>
      <c r="ST19" s="95"/>
      <c r="SU19" s="95"/>
      <c r="SV19" s="95"/>
      <c r="SW19" s="95"/>
      <c r="SX19" s="95"/>
      <c r="SY19" s="95"/>
      <c r="SZ19" s="95"/>
      <c r="TA19" s="95"/>
      <c r="TB19" s="95"/>
      <c r="TC19" s="95"/>
      <c r="TD19" s="95"/>
      <c r="TE19" s="95"/>
      <c r="TF19" s="95"/>
      <c r="TG19" s="95"/>
      <c r="TH19" s="95"/>
      <c r="TI19" s="95"/>
      <c r="TJ19" s="95"/>
      <c r="TK19" s="95"/>
      <c r="TL19" s="95"/>
      <c r="TM19" s="95"/>
      <c r="TN19" s="95"/>
      <c r="TO19" s="95"/>
      <c r="TP19" s="95"/>
      <c r="TQ19" s="95"/>
      <c r="TR19" s="95"/>
      <c r="TS19" s="95"/>
      <c r="TT19" s="95"/>
      <c r="TU19" s="95"/>
      <c r="TV19" s="95"/>
      <c r="TW19" s="95"/>
      <c r="TX19" s="95"/>
      <c r="TY19" s="95"/>
      <c r="TZ19" s="95"/>
      <c r="UA19" s="95"/>
      <c r="UB19" s="95"/>
      <c r="UC19" s="95"/>
      <c r="UD19" s="95"/>
      <c r="UE19" s="95"/>
      <c r="UF19" s="95"/>
      <c r="UG19" s="95"/>
      <c r="UH19" s="95"/>
      <c r="UI19" s="95"/>
      <c r="UJ19" s="95"/>
      <c r="UK19" s="95"/>
      <c r="UL19" s="95"/>
      <c r="UM19" s="95"/>
      <c r="UN19" s="95"/>
      <c r="UO19" s="95"/>
      <c r="UP19" s="95"/>
      <c r="UQ19" s="95"/>
      <c r="UR19" s="95"/>
      <c r="US19" s="95"/>
      <c r="UT19" s="95"/>
      <c r="UU19" s="95"/>
      <c r="UV19" s="95"/>
      <c r="UW19" s="95"/>
      <c r="UX19" s="95"/>
      <c r="UY19" s="95"/>
      <c r="UZ19" s="95"/>
      <c r="VA19" s="95"/>
      <c r="VB19" s="95"/>
      <c r="VC19" s="95"/>
      <c r="VD19" s="95"/>
      <c r="VE19" s="95"/>
      <c r="VF19" s="95"/>
      <c r="VG19" s="95"/>
      <c r="VH19" s="95"/>
      <c r="VI19" s="95"/>
      <c r="VJ19" s="95"/>
      <c r="VK19" s="95"/>
      <c r="VL19" s="95"/>
      <c r="VM19" s="95"/>
      <c r="VN19" s="95"/>
      <c r="VO19" s="95"/>
      <c r="VP19" s="95"/>
      <c r="VQ19" s="95"/>
      <c r="VR19" s="95"/>
      <c r="VS19" s="95"/>
      <c r="VT19" s="95"/>
      <c r="VU19" s="95"/>
      <c r="VV19" s="95"/>
      <c r="VW19" s="95"/>
      <c r="VX19" s="95"/>
      <c r="VY19" s="95"/>
      <c r="VZ19" s="95"/>
      <c r="WA19" s="95"/>
      <c r="WB19" s="95"/>
      <c r="WC19" s="95"/>
      <c r="WD19" s="95"/>
      <c r="WE19" s="95"/>
      <c r="WF19" s="95"/>
      <c r="WG19" s="95"/>
      <c r="WH19" s="95"/>
      <c r="WI19" s="95"/>
      <c r="WJ19" s="95"/>
      <c r="WK19" s="95"/>
      <c r="WL19" s="95"/>
      <c r="WM19" s="95"/>
      <c r="WN19" s="95"/>
      <c r="WO19" s="95"/>
      <c r="WP19" s="95"/>
      <c r="WQ19" s="95"/>
      <c r="WR19" s="95"/>
      <c r="WS19" s="95"/>
      <c r="WT19" s="95"/>
      <c r="WU19" s="95"/>
      <c r="WV19" s="95"/>
      <c r="WW19" s="95"/>
      <c r="WX19" s="95"/>
      <c r="WY19" s="95"/>
      <c r="WZ19" s="95"/>
      <c r="XA19" s="95"/>
      <c r="XB19" s="95"/>
      <c r="XC19" s="95"/>
      <c r="XD19" s="95"/>
      <c r="XE19" s="95"/>
      <c r="XF19" s="95"/>
      <c r="XG19" s="95"/>
      <c r="XH19" s="95"/>
      <c r="XI19" s="95"/>
      <c r="XJ19" s="95"/>
      <c r="XK19" s="95"/>
      <c r="XL19" s="95"/>
      <c r="XM19" s="95"/>
      <c r="XN19" s="95"/>
      <c r="XO19" s="95"/>
      <c r="XP19" s="95"/>
      <c r="XQ19" s="95"/>
      <c r="XR19" s="95"/>
      <c r="XS19" s="95"/>
      <c r="XT19" s="95"/>
      <c r="XU19" s="95"/>
      <c r="XV19" s="95"/>
      <c r="XW19" s="95"/>
      <c r="XX19" s="95"/>
      <c r="XY19" s="95"/>
      <c r="XZ19" s="95"/>
      <c r="YA19" s="95"/>
      <c r="YB19" s="95"/>
      <c r="YC19" s="95"/>
      <c r="YD19" s="95"/>
      <c r="YE19" s="95"/>
      <c r="YF19" s="95"/>
      <c r="YG19" s="95"/>
      <c r="YH19" s="95"/>
    </row>
    <row r="20" spans="2:658" ht="21.75" customHeight="1">
      <c r="B20" s="307" t="s">
        <v>176</v>
      </c>
      <c r="C20" s="307"/>
      <c r="D20" s="307"/>
      <c r="E20" s="307"/>
      <c r="F20" s="307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  <c r="JY20" s="95"/>
      <c r="JZ20" s="95"/>
      <c r="KA20" s="95"/>
      <c r="KB20" s="95"/>
      <c r="KC20" s="95"/>
      <c r="KD20" s="95"/>
      <c r="KE20" s="95"/>
      <c r="KF20" s="95"/>
      <c r="KG20" s="95"/>
      <c r="KH20" s="95"/>
      <c r="KI20" s="95"/>
      <c r="KJ20" s="95"/>
      <c r="KK20" s="95"/>
      <c r="KL20" s="95"/>
      <c r="KM20" s="95"/>
      <c r="KN20" s="95"/>
      <c r="KO20" s="95"/>
      <c r="KP20" s="95"/>
      <c r="KQ20" s="95"/>
      <c r="KR20" s="95"/>
      <c r="KS20" s="95"/>
      <c r="KT20" s="95"/>
      <c r="KU20" s="95"/>
      <c r="KV20" s="95"/>
      <c r="KW20" s="95"/>
      <c r="KX20" s="95"/>
      <c r="KY20" s="95"/>
      <c r="KZ20" s="95"/>
      <c r="LA20" s="95"/>
      <c r="LB20" s="95"/>
      <c r="LC20" s="95"/>
      <c r="LD20" s="95"/>
      <c r="LE20" s="95"/>
      <c r="LF20" s="95"/>
      <c r="LG20" s="95"/>
      <c r="LH20" s="95"/>
      <c r="LI20" s="95"/>
      <c r="LJ20" s="95"/>
      <c r="LK20" s="95"/>
      <c r="LL20" s="95"/>
      <c r="LM20" s="95"/>
      <c r="LN20" s="95"/>
      <c r="LO20" s="95"/>
      <c r="LP20" s="95"/>
      <c r="LQ20" s="95"/>
      <c r="LR20" s="95"/>
      <c r="LS20" s="95"/>
      <c r="LT20" s="95"/>
      <c r="LU20" s="95"/>
      <c r="LV20" s="95"/>
      <c r="LW20" s="95"/>
      <c r="LX20" s="95"/>
      <c r="LY20" s="95"/>
      <c r="LZ20" s="95"/>
      <c r="MA20" s="95"/>
      <c r="MB20" s="95"/>
      <c r="MC20" s="95"/>
      <c r="MD20" s="95"/>
      <c r="ME20" s="95"/>
      <c r="MF20" s="95"/>
      <c r="MG20" s="95"/>
      <c r="MH20" s="95"/>
      <c r="MI20" s="95"/>
      <c r="MJ20" s="95"/>
      <c r="MK20" s="95"/>
      <c r="ML20" s="95"/>
      <c r="MM20" s="95"/>
      <c r="MN20" s="95"/>
      <c r="MO20" s="95"/>
      <c r="MP20" s="95"/>
      <c r="MQ20" s="95"/>
      <c r="MR20" s="95"/>
      <c r="MS20" s="95"/>
      <c r="MT20" s="95"/>
      <c r="MU20" s="95"/>
      <c r="MV20" s="95"/>
      <c r="MW20" s="95"/>
      <c r="MX20" s="95"/>
      <c r="MY20" s="95"/>
      <c r="MZ20" s="95"/>
      <c r="NA20" s="95"/>
      <c r="NB20" s="95"/>
      <c r="NC20" s="95"/>
      <c r="ND20" s="95"/>
      <c r="NE20" s="95"/>
      <c r="NF20" s="95"/>
      <c r="NG20" s="95"/>
      <c r="NH20" s="95"/>
      <c r="NI20" s="95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5"/>
      <c r="NX20" s="95"/>
      <c r="NY20" s="95"/>
      <c r="NZ20" s="95"/>
      <c r="OA20" s="95"/>
      <c r="OB20" s="95"/>
      <c r="OC20" s="95"/>
      <c r="OD20" s="95"/>
      <c r="OE20" s="95"/>
      <c r="OF20" s="95"/>
      <c r="OG20" s="95"/>
      <c r="OH20" s="95"/>
      <c r="OI20" s="95"/>
      <c r="OJ20" s="95"/>
      <c r="OK20" s="95"/>
      <c r="OL20" s="95"/>
      <c r="OM20" s="95"/>
      <c r="ON20" s="95"/>
      <c r="OO20" s="95"/>
      <c r="OP20" s="95"/>
      <c r="OQ20" s="95"/>
      <c r="OR20" s="95"/>
      <c r="OS20" s="95"/>
      <c r="OT20" s="95"/>
      <c r="OU20" s="95"/>
      <c r="OV20" s="95"/>
      <c r="OW20" s="95"/>
      <c r="OX20" s="95"/>
      <c r="OY20" s="95"/>
      <c r="OZ20" s="95"/>
      <c r="PA20" s="95"/>
      <c r="PB20" s="95"/>
      <c r="PC20" s="95"/>
      <c r="PD20" s="95"/>
      <c r="PE20" s="95"/>
      <c r="PF20" s="95"/>
      <c r="PG20" s="95"/>
      <c r="PH20" s="95"/>
      <c r="PI20" s="95"/>
      <c r="PJ20" s="95"/>
      <c r="PK20" s="95"/>
      <c r="PL20" s="95"/>
      <c r="PM20" s="95"/>
      <c r="PN20" s="95"/>
      <c r="PO20" s="95"/>
      <c r="PP20" s="95"/>
      <c r="PQ20" s="95"/>
      <c r="PR20" s="95"/>
      <c r="PS20" s="95"/>
      <c r="PT20" s="95"/>
      <c r="PU20" s="95"/>
      <c r="PV20" s="95"/>
      <c r="PW20" s="95"/>
      <c r="PX20" s="95"/>
      <c r="PY20" s="95"/>
      <c r="PZ20" s="95"/>
      <c r="QA20" s="95"/>
      <c r="QB20" s="95"/>
      <c r="QC20" s="95"/>
      <c r="QD20" s="95"/>
      <c r="QE20" s="95"/>
      <c r="QF20" s="95"/>
      <c r="QG20" s="95"/>
      <c r="QH20" s="95"/>
      <c r="QI20" s="95"/>
      <c r="QJ20" s="95"/>
      <c r="QK20" s="95"/>
      <c r="QL20" s="95"/>
      <c r="QM20" s="95"/>
      <c r="QN20" s="95"/>
      <c r="QO20" s="95"/>
      <c r="QP20" s="95"/>
      <c r="QQ20" s="95"/>
      <c r="QR20" s="95"/>
      <c r="QS20" s="95"/>
      <c r="QT20" s="95"/>
      <c r="QU20" s="95"/>
      <c r="QV20" s="95"/>
      <c r="QW20" s="95"/>
      <c r="QX20" s="95"/>
      <c r="QY20" s="95"/>
      <c r="QZ20" s="95"/>
      <c r="RA20" s="95"/>
      <c r="RB20" s="95"/>
      <c r="RC20" s="95"/>
      <c r="RD20" s="95"/>
      <c r="RE20" s="95"/>
      <c r="RF20" s="95"/>
      <c r="RG20" s="95"/>
      <c r="RH20" s="95"/>
      <c r="RI20" s="95"/>
      <c r="RJ20" s="95"/>
      <c r="RK20" s="95"/>
      <c r="RL20" s="95"/>
      <c r="RM20" s="95"/>
      <c r="RN20" s="95"/>
      <c r="RO20" s="95"/>
      <c r="RP20" s="95"/>
      <c r="RQ20" s="95"/>
      <c r="RR20" s="95"/>
      <c r="RS20" s="95"/>
      <c r="RT20" s="95"/>
      <c r="RU20" s="95"/>
      <c r="RV20" s="95"/>
      <c r="RW20" s="95"/>
      <c r="RX20" s="95"/>
      <c r="RY20" s="95"/>
      <c r="RZ20" s="95"/>
      <c r="SA20" s="95"/>
      <c r="SB20" s="95"/>
      <c r="SC20" s="95"/>
      <c r="SD20" s="95"/>
      <c r="SE20" s="95"/>
      <c r="SF20" s="95"/>
      <c r="SG20" s="95"/>
      <c r="SH20" s="95"/>
      <c r="SI20" s="95"/>
      <c r="SJ20" s="95"/>
      <c r="SK20" s="95"/>
      <c r="SL20" s="95"/>
      <c r="SM20" s="95"/>
      <c r="SN20" s="95"/>
      <c r="SO20" s="95"/>
      <c r="SP20" s="95"/>
      <c r="SQ20" s="95"/>
      <c r="SR20" s="95"/>
      <c r="SS20" s="95"/>
      <c r="ST20" s="95"/>
      <c r="SU20" s="95"/>
      <c r="SV20" s="95"/>
      <c r="SW20" s="95"/>
      <c r="SX20" s="95"/>
      <c r="SY20" s="95"/>
      <c r="SZ20" s="95"/>
      <c r="TA20" s="95"/>
      <c r="TB20" s="95"/>
      <c r="TC20" s="95"/>
      <c r="TD20" s="95"/>
      <c r="TE20" s="95"/>
      <c r="TF20" s="95"/>
      <c r="TG20" s="95"/>
      <c r="TH20" s="95"/>
      <c r="TI20" s="95"/>
      <c r="TJ20" s="95"/>
      <c r="TK20" s="95"/>
      <c r="TL20" s="95"/>
      <c r="TM20" s="95"/>
      <c r="TN20" s="95"/>
      <c r="TO20" s="95"/>
      <c r="TP20" s="95"/>
      <c r="TQ20" s="95"/>
      <c r="TR20" s="95"/>
      <c r="TS20" s="95"/>
      <c r="TT20" s="95"/>
      <c r="TU20" s="95"/>
      <c r="TV20" s="95"/>
      <c r="TW20" s="95"/>
      <c r="TX20" s="95"/>
      <c r="TY20" s="95"/>
      <c r="TZ20" s="95"/>
      <c r="UA20" s="95"/>
      <c r="UB20" s="95"/>
      <c r="UC20" s="95"/>
      <c r="UD20" s="95"/>
      <c r="UE20" s="95"/>
      <c r="UF20" s="95"/>
      <c r="UG20" s="95"/>
      <c r="UH20" s="95"/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95"/>
      <c r="VB20" s="95"/>
      <c r="VC20" s="95"/>
      <c r="VD20" s="95"/>
      <c r="VE20" s="95"/>
      <c r="VF20" s="95"/>
      <c r="VG20" s="95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95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5"/>
      <c r="XV20" s="95"/>
      <c r="XW20" s="95"/>
      <c r="XX20" s="95"/>
      <c r="XY20" s="95"/>
      <c r="XZ20" s="95"/>
      <c r="YA20" s="95"/>
      <c r="YB20" s="95"/>
      <c r="YC20" s="95"/>
      <c r="YD20" s="95"/>
      <c r="YE20" s="95"/>
      <c r="YF20" s="95"/>
      <c r="YG20" s="95"/>
      <c r="YH20" s="95"/>
    </row>
    <row r="21" spans="2:658" ht="21.75" customHeight="1" thickBot="1">
      <c r="B21" s="68"/>
      <c r="C21" s="68"/>
      <c r="D21" s="68"/>
      <c r="E21" s="68"/>
      <c r="F21" s="72"/>
      <c r="N21" s="62" t="s">
        <v>118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B21" s="95"/>
      <c r="KC21" s="95"/>
      <c r="KD21" s="95"/>
      <c r="KE21" s="95"/>
      <c r="KF21" s="95"/>
      <c r="KG21" s="95"/>
      <c r="KH21" s="95"/>
      <c r="KI21" s="95"/>
      <c r="KJ21" s="95"/>
      <c r="KK21" s="95"/>
      <c r="KL21" s="95"/>
      <c r="KM21" s="95"/>
      <c r="KN21" s="95"/>
      <c r="KO21" s="95"/>
      <c r="KP21" s="95"/>
      <c r="KQ21" s="95"/>
      <c r="KR21" s="95"/>
      <c r="KS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C21" s="95"/>
      <c r="MD21" s="95"/>
      <c r="ME21" s="95"/>
      <c r="MF21" s="95"/>
      <c r="MG21" s="95"/>
      <c r="MH21" s="95"/>
      <c r="MI21" s="95"/>
      <c r="MJ21" s="95"/>
      <c r="MK21" s="95"/>
      <c r="ML21" s="95"/>
      <c r="MM21" s="95"/>
      <c r="MN21" s="95"/>
      <c r="MO21" s="95"/>
      <c r="MP21" s="95"/>
      <c r="MQ21" s="95"/>
      <c r="MR21" s="95"/>
      <c r="MS21" s="95"/>
      <c r="MT21" s="95"/>
      <c r="MU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95"/>
      <c r="PO21" s="95"/>
      <c r="PP21" s="95"/>
      <c r="PQ21" s="95"/>
      <c r="PR21" s="95"/>
      <c r="PS21" s="95"/>
      <c r="PT21" s="95"/>
      <c r="PU21" s="95"/>
      <c r="PV21" s="95"/>
      <c r="PW21" s="95"/>
      <c r="PX21" s="95"/>
      <c r="PY21" s="95"/>
      <c r="PZ21" s="95"/>
      <c r="QA21" s="95"/>
      <c r="QB21" s="95"/>
      <c r="QC21" s="95"/>
      <c r="QD21" s="95"/>
      <c r="QE21" s="95"/>
      <c r="QF21" s="95"/>
      <c r="QG21" s="95"/>
      <c r="QH21" s="95"/>
      <c r="QI21" s="95"/>
      <c r="QJ21" s="95"/>
      <c r="QK21" s="95"/>
      <c r="QL21" s="95"/>
      <c r="QM21" s="95"/>
      <c r="QN21" s="95"/>
      <c r="QO21" s="95"/>
      <c r="QP21" s="95"/>
      <c r="QQ21" s="95"/>
      <c r="QR21" s="95"/>
      <c r="QS21" s="95"/>
      <c r="QT21" s="95"/>
      <c r="QU21" s="95"/>
      <c r="QV21" s="95"/>
      <c r="QW21" s="95"/>
      <c r="QX21" s="95"/>
      <c r="QY21" s="95"/>
      <c r="QZ21" s="95"/>
      <c r="RA21" s="95"/>
      <c r="RB21" s="95"/>
      <c r="RC21" s="95"/>
      <c r="RD21" s="95"/>
      <c r="RE21" s="95"/>
      <c r="RF21" s="95"/>
      <c r="RG21" s="95"/>
      <c r="RH21" s="95"/>
      <c r="RI21" s="95"/>
      <c r="RJ21" s="95"/>
      <c r="RK21" s="95"/>
      <c r="RL21" s="95"/>
      <c r="RM21" s="95"/>
      <c r="RN21" s="95"/>
      <c r="RO21" s="95"/>
      <c r="RP21" s="95"/>
      <c r="RQ21" s="95"/>
      <c r="RR21" s="95"/>
      <c r="RS21" s="95"/>
      <c r="RT21" s="95"/>
      <c r="RU21" s="95"/>
      <c r="RV21" s="95"/>
      <c r="RW21" s="95"/>
      <c r="RX21" s="95"/>
      <c r="RY21" s="95"/>
      <c r="RZ21" s="95"/>
      <c r="SA21" s="95"/>
      <c r="SB21" s="95"/>
      <c r="SC21" s="95"/>
      <c r="SD21" s="95"/>
      <c r="SE21" s="95"/>
      <c r="SF21" s="95"/>
      <c r="SG21" s="95"/>
      <c r="SH21" s="95"/>
      <c r="SI21" s="95"/>
      <c r="SJ21" s="95"/>
      <c r="SK21" s="95"/>
      <c r="SL21" s="95"/>
      <c r="SM21" s="95"/>
      <c r="SN21" s="95"/>
      <c r="SO21" s="95"/>
      <c r="SP21" s="95"/>
      <c r="SQ21" s="95"/>
      <c r="SR21" s="95"/>
      <c r="SS21" s="95"/>
      <c r="ST21" s="95"/>
      <c r="SU21" s="95"/>
      <c r="SV21" s="95"/>
      <c r="SW21" s="95"/>
      <c r="SX21" s="95"/>
      <c r="SY21" s="95"/>
      <c r="SZ21" s="95"/>
      <c r="TA21" s="95"/>
      <c r="TB21" s="95"/>
      <c r="TC21" s="95"/>
      <c r="TD21" s="95"/>
      <c r="TE21" s="95"/>
      <c r="TF21" s="95"/>
      <c r="TG21" s="95"/>
      <c r="TH21" s="95"/>
      <c r="TI21" s="95"/>
      <c r="TJ21" s="95"/>
      <c r="TK21" s="95"/>
      <c r="TL21" s="95"/>
      <c r="TM21" s="95"/>
      <c r="TN21" s="95"/>
      <c r="TO21" s="95"/>
      <c r="TP21" s="95"/>
      <c r="TQ21" s="95"/>
      <c r="TR21" s="95"/>
      <c r="TS21" s="95"/>
      <c r="TT21" s="95"/>
      <c r="TU21" s="95"/>
      <c r="TV21" s="95"/>
      <c r="TW21" s="95"/>
      <c r="TX21" s="95"/>
      <c r="TY21" s="95"/>
      <c r="TZ21" s="95"/>
      <c r="UA21" s="95"/>
      <c r="UB21" s="95"/>
      <c r="UC21" s="95"/>
      <c r="UD21" s="95"/>
      <c r="UE21" s="95"/>
      <c r="UF21" s="95"/>
      <c r="UG21" s="95"/>
      <c r="UH21" s="95"/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5"/>
      <c r="XV21" s="95"/>
      <c r="XW21" s="95"/>
      <c r="XX21" s="95"/>
      <c r="XY21" s="95"/>
      <c r="XZ21" s="95"/>
      <c r="YA21" s="95"/>
      <c r="YB21" s="95"/>
      <c r="YC21" s="95"/>
      <c r="YD21" s="95"/>
      <c r="YE21" s="95"/>
      <c r="YF21" s="95"/>
      <c r="YG21" s="95"/>
      <c r="YH21" s="95"/>
    </row>
    <row r="22" spans="2:658" ht="21.75" customHeight="1">
      <c r="B22" s="246" t="s">
        <v>68</v>
      </c>
      <c r="C22" s="227" t="s">
        <v>154</v>
      </c>
      <c r="D22" s="227" t="s">
        <v>155</v>
      </c>
      <c r="E22" s="227" t="s">
        <v>156</v>
      </c>
      <c r="F22" s="227" t="s">
        <v>157</v>
      </c>
      <c r="G22" s="227" t="s">
        <v>158</v>
      </c>
      <c r="H22" s="227" t="s">
        <v>159</v>
      </c>
      <c r="I22" s="227" t="s">
        <v>160</v>
      </c>
      <c r="J22" s="227" t="s">
        <v>161</v>
      </c>
      <c r="K22" s="227" t="s">
        <v>162</v>
      </c>
      <c r="L22" s="227" t="s">
        <v>163</v>
      </c>
      <c r="M22" s="227" t="s">
        <v>164</v>
      </c>
      <c r="N22" s="228" t="s">
        <v>165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</row>
    <row r="23" spans="2:658" s="65" customFormat="1" ht="21.75" customHeight="1">
      <c r="B23" s="247" t="s">
        <v>69</v>
      </c>
      <c r="C23" s="138">
        <f t="shared" ref="C23" si="0">D37+D38+D39+D40+D41</f>
        <v>8046876</v>
      </c>
      <c r="D23" s="221"/>
      <c r="E23" s="134"/>
      <c r="F23" s="135"/>
      <c r="G23" s="135"/>
      <c r="H23" s="135"/>
      <c r="I23" s="135"/>
      <c r="J23" s="136"/>
      <c r="K23" s="137"/>
      <c r="L23" s="134"/>
      <c r="M23" s="135"/>
      <c r="N23" s="229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  <c r="TF23" s="95"/>
      <c r="TG23" s="95"/>
      <c r="TH23" s="95"/>
      <c r="TI23" s="95"/>
      <c r="TJ23" s="95"/>
      <c r="TK23" s="95"/>
      <c r="TL23" s="95"/>
      <c r="TM23" s="95"/>
      <c r="TN23" s="95"/>
      <c r="TO23" s="95"/>
      <c r="TP23" s="95"/>
      <c r="TQ23" s="95"/>
      <c r="TR23" s="95"/>
      <c r="TS23" s="95"/>
      <c r="TT23" s="95"/>
      <c r="TU23" s="95"/>
      <c r="TV23" s="95"/>
      <c r="TW23" s="95"/>
      <c r="TX23" s="95"/>
      <c r="TY23" s="95"/>
      <c r="TZ23" s="95"/>
      <c r="UA23" s="95"/>
      <c r="UB23" s="95"/>
      <c r="UC23" s="95"/>
      <c r="UD23" s="95"/>
      <c r="UE23" s="95"/>
      <c r="UF23" s="95"/>
      <c r="UG23" s="95"/>
      <c r="UH23" s="95"/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95"/>
      <c r="VB23" s="95"/>
      <c r="VC23" s="95"/>
      <c r="VD23" s="95"/>
      <c r="VE23" s="95"/>
      <c r="VF23" s="95"/>
      <c r="VG23" s="95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95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5"/>
      <c r="XV23" s="95"/>
      <c r="XW23" s="95"/>
      <c r="XX23" s="95"/>
      <c r="XY23" s="95"/>
      <c r="XZ23" s="95"/>
      <c r="YA23" s="95"/>
      <c r="YB23" s="95"/>
      <c r="YC23" s="95"/>
      <c r="YD23" s="95"/>
      <c r="YE23" s="95"/>
      <c r="YF23" s="95"/>
      <c r="YG23" s="95"/>
      <c r="YH23" s="95"/>
    </row>
    <row r="24" spans="2:658" s="65" customFormat="1" ht="21.75" customHeight="1">
      <c r="B24" s="247" t="s">
        <v>70</v>
      </c>
      <c r="C24" s="138">
        <f t="shared" ref="C24" si="1">D42+D43+D44+D45+D46</f>
        <v>3045494</v>
      </c>
      <c r="D24" s="222"/>
      <c r="E24" s="134"/>
      <c r="F24" s="135"/>
      <c r="G24" s="135"/>
      <c r="H24" s="135"/>
      <c r="I24" s="135"/>
      <c r="J24" s="136"/>
      <c r="K24" s="137"/>
      <c r="L24" s="134"/>
      <c r="M24" s="135"/>
      <c r="N24" s="229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</row>
    <row r="25" spans="2:658" s="65" customFormat="1" ht="21.75" customHeight="1">
      <c r="B25" s="247" t="s">
        <v>73</v>
      </c>
      <c r="C25" s="138">
        <f t="shared" ref="C25" si="2">D47+D48+D49+D50+D51</f>
        <v>1364436</v>
      </c>
      <c r="D25" s="222"/>
      <c r="E25" s="134"/>
      <c r="F25" s="135"/>
      <c r="G25" s="135"/>
      <c r="H25" s="135"/>
      <c r="I25" s="135"/>
      <c r="J25" s="136"/>
      <c r="K25" s="137"/>
      <c r="L25" s="134"/>
      <c r="M25" s="135"/>
      <c r="N25" s="229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</row>
    <row r="26" spans="2:658" s="65" customFormat="1" ht="21.75" customHeight="1">
      <c r="B26" s="247" t="s">
        <v>74</v>
      </c>
      <c r="C26" s="138">
        <f t="shared" ref="C26" si="3">D52+D53+D54+D55+D56</f>
        <v>2755553</v>
      </c>
      <c r="D26" s="223"/>
      <c r="E26" s="134"/>
      <c r="F26" s="135"/>
      <c r="G26" s="135"/>
      <c r="H26" s="135"/>
      <c r="I26" s="135"/>
      <c r="J26" s="136"/>
      <c r="K26" s="137"/>
      <c r="L26" s="134"/>
      <c r="M26" s="135"/>
      <c r="N26" s="229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95"/>
      <c r="MD26" s="95"/>
      <c r="ME26" s="95"/>
      <c r="MF26" s="95"/>
      <c r="MG26" s="95"/>
      <c r="MH26" s="95"/>
      <c r="MI26" s="95"/>
      <c r="MJ26" s="95"/>
      <c r="MK26" s="95"/>
      <c r="ML26" s="95"/>
      <c r="MM26" s="95"/>
      <c r="MN26" s="95"/>
      <c r="MO26" s="95"/>
      <c r="MP26" s="95"/>
      <c r="MQ26" s="95"/>
      <c r="MR26" s="95"/>
      <c r="MS26" s="95"/>
      <c r="MT26" s="95"/>
      <c r="MU26" s="95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95"/>
      <c r="QJ26" s="95"/>
      <c r="QK26" s="95"/>
      <c r="QL26" s="95"/>
      <c r="QM26" s="95"/>
      <c r="QN26" s="95"/>
      <c r="QO26" s="95"/>
      <c r="QP26" s="95"/>
      <c r="QQ26" s="95"/>
      <c r="QR26" s="95"/>
      <c r="QS26" s="95"/>
      <c r="QT26" s="95"/>
      <c r="QU26" s="95"/>
      <c r="QV26" s="95"/>
      <c r="QW26" s="95"/>
      <c r="QX26" s="95"/>
      <c r="QY26" s="95"/>
      <c r="QZ26" s="95"/>
      <c r="RA26" s="95"/>
      <c r="RB26" s="95"/>
      <c r="RC26" s="95"/>
      <c r="RD26" s="95"/>
      <c r="RE26" s="95"/>
      <c r="RF26" s="95"/>
      <c r="RG26" s="95"/>
      <c r="RH26" s="95"/>
      <c r="RI26" s="95"/>
      <c r="RJ26" s="95"/>
      <c r="RK26" s="95"/>
      <c r="RL26" s="95"/>
      <c r="RM26" s="95"/>
      <c r="RN26" s="95"/>
      <c r="RO26" s="95"/>
      <c r="RP26" s="95"/>
      <c r="RQ26" s="95"/>
      <c r="RR26" s="95"/>
      <c r="RS26" s="95"/>
      <c r="RT26" s="95"/>
      <c r="RU26" s="95"/>
      <c r="RV26" s="95"/>
      <c r="RW26" s="95"/>
      <c r="RX26" s="95"/>
      <c r="RY26" s="95"/>
      <c r="RZ26" s="95"/>
      <c r="SA26" s="95"/>
      <c r="SB26" s="95"/>
      <c r="SC26" s="95"/>
      <c r="SD26" s="95"/>
      <c r="SE26" s="95"/>
      <c r="SF26" s="95"/>
      <c r="SG26" s="95"/>
      <c r="SH26" s="95"/>
      <c r="SI26" s="95"/>
      <c r="SJ26" s="95"/>
      <c r="SK26" s="95"/>
      <c r="SL26" s="95"/>
      <c r="SM26" s="95"/>
      <c r="SN26" s="95"/>
      <c r="SO26" s="95"/>
      <c r="SP26" s="95"/>
      <c r="SQ26" s="95"/>
      <c r="SR26" s="95"/>
      <c r="SS26" s="95"/>
      <c r="ST26" s="95"/>
      <c r="SU26" s="95"/>
      <c r="SV26" s="95"/>
      <c r="SW26" s="95"/>
      <c r="SX26" s="95"/>
      <c r="SY26" s="95"/>
      <c r="SZ26" s="95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95"/>
      <c r="TU26" s="95"/>
      <c r="TV26" s="95"/>
      <c r="TW26" s="95"/>
      <c r="TX26" s="95"/>
      <c r="TY26" s="95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95"/>
      <c r="VC26" s="95"/>
      <c r="VD26" s="95"/>
      <c r="VE26" s="95"/>
      <c r="VF26" s="95"/>
      <c r="VG26" s="95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</row>
    <row r="27" spans="2:658" s="65" customFormat="1" ht="21.75" customHeight="1">
      <c r="B27" s="247" t="s">
        <v>75</v>
      </c>
      <c r="C27" s="138">
        <f t="shared" ref="C27" si="4">D57+D58+D59+D60+D61</f>
        <v>2981135</v>
      </c>
      <c r="D27" s="222"/>
      <c r="E27" s="134"/>
      <c r="F27" s="135"/>
      <c r="G27" s="135"/>
      <c r="H27" s="135"/>
      <c r="I27" s="135"/>
      <c r="J27" s="136"/>
      <c r="K27" s="137"/>
      <c r="L27" s="134"/>
      <c r="M27" s="135"/>
      <c r="N27" s="229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</row>
    <row r="28" spans="2:658" s="65" customFormat="1" ht="21.75" customHeight="1">
      <c r="B28" s="247" t="s">
        <v>76</v>
      </c>
      <c r="C28" s="138">
        <f t="shared" ref="C28" si="5">D62+D63+D64+D65+D66</f>
        <v>117877</v>
      </c>
      <c r="D28" s="224"/>
      <c r="E28" s="134"/>
      <c r="F28" s="135"/>
      <c r="G28" s="135"/>
      <c r="H28" s="135"/>
      <c r="I28" s="135"/>
      <c r="J28" s="136"/>
      <c r="K28" s="137"/>
      <c r="L28" s="134"/>
      <c r="M28" s="135"/>
      <c r="N28" s="229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</row>
    <row r="29" spans="2:658" s="65" customFormat="1" ht="21.75" customHeight="1" thickBot="1">
      <c r="B29" s="133" t="s">
        <v>72</v>
      </c>
      <c r="C29" s="250">
        <f>SUM(C23:C28)</f>
        <v>18311371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9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95"/>
      <c r="KC29" s="95"/>
      <c r="KD29" s="95"/>
      <c r="KE29" s="95"/>
      <c r="KF29" s="95"/>
      <c r="KG29" s="95"/>
      <c r="KH29" s="95"/>
      <c r="KI29" s="95"/>
      <c r="KJ29" s="95"/>
      <c r="KK29" s="95"/>
      <c r="KL29" s="95"/>
      <c r="KM29" s="95"/>
      <c r="KN29" s="95"/>
      <c r="KO29" s="95"/>
      <c r="KP29" s="95"/>
      <c r="KQ29" s="95"/>
      <c r="KR29" s="95"/>
      <c r="KS29" s="95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95"/>
      <c r="MD29" s="95"/>
      <c r="ME29" s="95"/>
      <c r="MF29" s="95"/>
      <c r="MG29" s="95"/>
      <c r="MH29" s="95"/>
      <c r="MI29" s="95"/>
      <c r="MJ29" s="95"/>
      <c r="MK29" s="95"/>
      <c r="ML29" s="95"/>
      <c r="MM29" s="95"/>
      <c r="MN29" s="95"/>
      <c r="MO29" s="95"/>
      <c r="MP29" s="95"/>
      <c r="MQ29" s="95"/>
      <c r="MR29" s="95"/>
      <c r="MS29" s="95"/>
      <c r="MT29" s="95"/>
      <c r="MU29" s="95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95"/>
      <c r="QJ29" s="95"/>
      <c r="QK29" s="95"/>
      <c r="QL29" s="95"/>
      <c r="QM29" s="95"/>
      <c r="QN29" s="95"/>
      <c r="QO29" s="95"/>
      <c r="QP29" s="95"/>
      <c r="QQ29" s="95"/>
      <c r="QR29" s="95"/>
      <c r="QS29" s="95"/>
      <c r="QT29" s="95"/>
      <c r="QU29" s="95"/>
      <c r="QV29" s="95"/>
      <c r="QW29" s="95"/>
      <c r="QX29" s="95"/>
      <c r="QY29" s="95"/>
      <c r="QZ29" s="95"/>
      <c r="RA29" s="95"/>
      <c r="RB29" s="95"/>
      <c r="RC29" s="95"/>
      <c r="RD29" s="95"/>
      <c r="RE29" s="95"/>
      <c r="RF29" s="95"/>
      <c r="RG29" s="95"/>
      <c r="RH29" s="95"/>
      <c r="RI29" s="95"/>
      <c r="RJ29" s="95"/>
      <c r="RK29" s="95"/>
      <c r="RL29" s="95"/>
      <c r="RM29" s="95"/>
      <c r="RN29" s="95"/>
      <c r="RO29" s="95"/>
      <c r="RP29" s="95"/>
      <c r="RQ29" s="95"/>
      <c r="RR29" s="95"/>
      <c r="RS29" s="95"/>
      <c r="RT29" s="95"/>
      <c r="RU29" s="95"/>
      <c r="RV29" s="95"/>
      <c r="RW29" s="95"/>
      <c r="RX29" s="95"/>
      <c r="RY29" s="95"/>
      <c r="RZ29" s="95"/>
      <c r="SA29" s="95"/>
      <c r="SB29" s="95"/>
      <c r="SC29" s="95"/>
      <c r="SD29" s="95"/>
      <c r="SE29" s="95"/>
      <c r="SF29" s="95"/>
      <c r="SG29" s="95"/>
      <c r="SH29" s="95"/>
      <c r="SI29" s="95"/>
      <c r="SJ29" s="95"/>
      <c r="SK29" s="95"/>
      <c r="SL29" s="95"/>
      <c r="SM29" s="95"/>
      <c r="SN29" s="95"/>
      <c r="SO29" s="95"/>
      <c r="SP29" s="95"/>
      <c r="SQ29" s="95"/>
      <c r="SR29" s="95"/>
      <c r="SS29" s="95"/>
      <c r="ST29" s="95"/>
      <c r="SU29" s="95"/>
      <c r="SV29" s="95"/>
      <c r="SW29" s="95"/>
      <c r="SX29" s="95"/>
      <c r="SY29" s="95"/>
      <c r="SZ29" s="95"/>
      <c r="TA29" s="95"/>
      <c r="TB29" s="95"/>
      <c r="TC29" s="95"/>
      <c r="TD29" s="95"/>
      <c r="TE29" s="95"/>
      <c r="TF29" s="95"/>
      <c r="TG29" s="95"/>
      <c r="TH29" s="95"/>
      <c r="TI29" s="95"/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95"/>
      <c r="TU29" s="95"/>
      <c r="TV29" s="95"/>
      <c r="TW29" s="95"/>
      <c r="TX29" s="95"/>
      <c r="TY29" s="95"/>
      <c r="TZ29" s="95"/>
      <c r="UA29" s="95"/>
      <c r="UB29" s="95"/>
      <c r="UC29" s="95"/>
      <c r="UD29" s="95"/>
      <c r="UE29" s="95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UX29" s="95"/>
      <c r="UY29" s="95"/>
      <c r="UZ29" s="95"/>
      <c r="VA29" s="95"/>
      <c r="VB29" s="95"/>
      <c r="VC29" s="95"/>
      <c r="VD29" s="95"/>
      <c r="VE29" s="95"/>
      <c r="VF29" s="95"/>
      <c r="VG29" s="95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95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</row>
    <row r="30" spans="2:658" ht="21.75" customHeight="1">
      <c r="B30" s="61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  <c r="IW30" s="95"/>
      <c r="IX30" s="95"/>
      <c r="IY30" s="95"/>
      <c r="IZ30" s="95"/>
      <c r="JA30" s="95"/>
      <c r="JB30" s="95"/>
      <c r="JC30" s="95"/>
      <c r="JD30" s="95"/>
      <c r="JE30" s="95"/>
      <c r="JF30" s="95"/>
      <c r="JG30" s="95"/>
      <c r="JH30" s="95"/>
      <c r="JI30" s="95"/>
      <c r="JJ30" s="95"/>
      <c r="JK30" s="95"/>
      <c r="JL30" s="95"/>
      <c r="JM30" s="95"/>
      <c r="JN30" s="95"/>
      <c r="JO30" s="95"/>
      <c r="JP30" s="95"/>
      <c r="JQ30" s="95"/>
      <c r="JR30" s="95"/>
      <c r="JS30" s="95"/>
      <c r="JT30" s="95"/>
      <c r="JU30" s="95"/>
      <c r="JV30" s="95"/>
      <c r="JW30" s="95"/>
      <c r="JX30" s="95"/>
      <c r="JY30" s="95"/>
      <c r="JZ30" s="95"/>
      <c r="KA30" s="95"/>
      <c r="KB30" s="95"/>
      <c r="KC30" s="95"/>
      <c r="KD30" s="95"/>
      <c r="KE30" s="95"/>
      <c r="KF30" s="95"/>
      <c r="KG30" s="95"/>
      <c r="KH30" s="95"/>
      <c r="KI30" s="95"/>
      <c r="KJ30" s="95"/>
      <c r="KK30" s="95"/>
      <c r="KL30" s="95"/>
      <c r="KM30" s="95"/>
      <c r="KN30" s="95"/>
      <c r="KO30" s="95"/>
      <c r="KP30" s="95"/>
      <c r="KQ30" s="95"/>
      <c r="KR30" s="95"/>
      <c r="KS30" s="95"/>
      <c r="KT30" s="95"/>
      <c r="KU30" s="95"/>
      <c r="KV30" s="95"/>
      <c r="KW30" s="95"/>
      <c r="KX30" s="95"/>
      <c r="KY30" s="95"/>
      <c r="KZ30" s="95"/>
      <c r="LA30" s="95"/>
      <c r="LB30" s="95"/>
      <c r="LC30" s="95"/>
      <c r="LD30" s="95"/>
      <c r="LE30" s="95"/>
      <c r="LF30" s="95"/>
      <c r="LG30" s="95"/>
      <c r="LH30" s="95"/>
      <c r="LI30" s="95"/>
      <c r="LJ30" s="95"/>
      <c r="LK30" s="95"/>
      <c r="LL30" s="95"/>
      <c r="LM30" s="95"/>
      <c r="LN30" s="95"/>
      <c r="LO30" s="95"/>
      <c r="LP30" s="95"/>
      <c r="LQ30" s="95"/>
      <c r="LR30" s="95"/>
      <c r="LS30" s="95"/>
      <c r="LT30" s="95"/>
      <c r="LU30" s="95"/>
      <c r="LV30" s="95"/>
      <c r="LW30" s="95"/>
      <c r="LX30" s="95"/>
      <c r="LY30" s="95"/>
      <c r="LZ30" s="95"/>
      <c r="MA30" s="95"/>
      <c r="MB30" s="95"/>
      <c r="MC30" s="95"/>
      <c r="MD30" s="95"/>
      <c r="ME30" s="95"/>
      <c r="MF30" s="95"/>
      <c r="MG30" s="95"/>
      <c r="MH30" s="95"/>
      <c r="MI30" s="95"/>
      <c r="MJ30" s="95"/>
      <c r="MK30" s="95"/>
      <c r="ML30" s="95"/>
      <c r="MM30" s="95"/>
      <c r="MN30" s="95"/>
      <c r="MO30" s="95"/>
      <c r="MP30" s="95"/>
      <c r="MQ30" s="95"/>
      <c r="MR30" s="95"/>
      <c r="MS30" s="95"/>
      <c r="MT30" s="95"/>
      <c r="MU30" s="95"/>
      <c r="MV30" s="95"/>
      <c r="MW30" s="95"/>
      <c r="MX30" s="95"/>
      <c r="MY30" s="95"/>
      <c r="MZ30" s="95"/>
      <c r="NA30" s="95"/>
      <c r="NB30" s="95"/>
      <c r="NC30" s="95"/>
      <c r="ND30" s="95"/>
      <c r="NE30" s="95"/>
      <c r="NF30" s="95"/>
      <c r="NG30" s="95"/>
      <c r="NH30" s="95"/>
      <c r="NI30" s="95"/>
      <c r="NJ30" s="95"/>
      <c r="NK30" s="95"/>
      <c r="NL30" s="95"/>
      <c r="NM30" s="95"/>
      <c r="NN30" s="95"/>
      <c r="NO30" s="95"/>
      <c r="NP30" s="95"/>
      <c r="NQ30" s="95"/>
      <c r="NR30" s="95"/>
      <c r="NS30" s="95"/>
      <c r="NT30" s="95"/>
      <c r="NU30" s="95"/>
      <c r="NV30" s="95"/>
      <c r="NW30" s="95"/>
      <c r="NX30" s="95"/>
      <c r="NY30" s="95"/>
      <c r="NZ30" s="95"/>
      <c r="OA30" s="95"/>
      <c r="OB30" s="95"/>
      <c r="OC30" s="95"/>
      <c r="OD30" s="95"/>
      <c r="OE30" s="95"/>
      <c r="OF30" s="95"/>
      <c r="OG30" s="95"/>
      <c r="OH30" s="95"/>
      <c r="OI30" s="95"/>
      <c r="OJ30" s="95"/>
      <c r="OK30" s="95"/>
      <c r="OL30" s="95"/>
      <c r="OM30" s="95"/>
      <c r="ON30" s="95"/>
      <c r="OO30" s="95"/>
      <c r="OP30" s="95"/>
      <c r="OQ30" s="95"/>
      <c r="OR30" s="95"/>
      <c r="OS30" s="95"/>
      <c r="OT30" s="95"/>
      <c r="OU30" s="95"/>
      <c r="OV30" s="95"/>
      <c r="OW30" s="95"/>
      <c r="OX30" s="95"/>
      <c r="OY30" s="95"/>
      <c r="OZ30" s="95"/>
      <c r="PA30" s="95"/>
      <c r="PB30" s="95"/>
      <c r="PC30" s="95"/>
      <c r="PD30" s="95"/>
      <c r="PE30" s="95"/>
      <c r="PF30" s="95"/>
      <c r="PG30" s="95"/>
      <c r="PH30" s="95"/>
      <c r="PI30" s="95"/>
      <c r="PJ30" s="95"/>
      <c r="PK30" s="95"/>
      <c r="PL30" s="95"/>
      <c r="PM30" s="95"/>
      <c r="PN30" s="95"/>
      <c r="PO30" s="95"/>
      <c r="PP30" s="95"/>
      <c r="PQ30" s="95"/>
      <c r="PR30" s="95"/>
      <c r="PS30" s="95"/>
      <c r="PT30" s="95"/>
      <c r="PU30" s="95"/>
      <c r="PV30" s="95"/>
      <c r="PW30" s="95"/>
      <c r="PX30" s="95"/>
      <c r="PY30" s="95"/>
      <c r="PZ30" s="95"/>
      <c r="QA30" s="95"/>
      <c r="QB30" s="95"/>
      <c r="QC30" s="95"/>
      <c r="QD30" s="95"/>
      <c r="QE30" s="95"/>
      <c r="QF30" s="95"/>
      <c r="QG30" s="95"/>
      <c r="QH30" s="95"/>
      <c r="QI30" s="95"/>
      <c r="QJ30" s="95"/>
      <c r="QK30" s="95"/>
      <c r="QL30" s="95"/>
      <c r="QM30" s="95"/>
      <c r="QN30" s="95"/>
      <c r="QO30" s="95"/>
      <c r="QP30" s="95"/>
      <c r="QQ30" s="95"/>
      <c r="QR30" s="95"/>
      <c r="QS30" s="95"/>
      <c r="QT30" s="95"/>
      <c r="QU30" s="95"/>
      <c r="QV30" s="95"/>
      <c r="QW30" s="95"/>
      <c r="QX30" s="95"/>
      <c r="QY30" s="95"/>
      <c r="QZ30" s="95"/>
      <c r="RA30" s="95"/>
      <c r="RB30" s="95"/>
      <c r="RC30" s="95"/>
      <c r="RD30" s="95"/>
      <c r="RE30" s="95"/>
      <c r="RF30" s="95"/>
      <c r="RG30" s="95"/>
      <c r="RH30" s="95"/>
      <c r="RI30" s="95"/>
      <c r="RJ30" s="95"/>
      <c r="RK30" s="95"/>
      <c r="RL30" s="95"/>
      <c r="RM30" s="95"/>
      <c r="RN30" s="95"/>
      <c r="RO30" s="95"/>
      <c r="RP30" s="95"/>
      <c r="RQ30" s="95"/>
      <c r="RR30" s="95"/>
      <c r="RS30" s="95"/>
      <c r="RT30" s="95"/>
      <c r="RU30" s="95"/>
      <c r="RV30" s="95"/>
      <c r="RW30" s="95"/>
      <c r="RX30" s="95"/>
      <c r="RY30" s="95"/>
      <c r="RZ30" s="95"/>
      <c r="SA30" s="95"/>
      <c r="SB30" s="95"/>
      <c r="SC30" s="95"/>
      <c r="SD30" s="95"/>
      <c r="SE30" s="95"/>
      <c r="SF30" s="95"/>
      <c r="SG30" s="95"/>
      <c r="SH30" s="95"/>
      <c r="SI30" s="95"/>
      <c r="SJ30" s="95"/>
      <c r="SK30" s="95"/>
      <c r="SL30" s="95"/>
      <c r="SM30" s="95"/>
      <c r="SN30" s="95"/>
      <c r="SO30" s="95"/>
      <c r="SP30" s="95"/>
      <c r="SQ30" s="95"/>
      <c r="SR30" s="95"/>
      <c r="SS30" s="95"/>
      <c r="ST30" s="95"/>
      <c r="SU30" s="95"/>
      <c r="SV30" s="95"/>
      <c r="SW30" s="95"/>
      <c r="SX30" s="95"/>
      <c r="SY30" s="95"/>
      <c r="SZ30" s="95"/>
      <c r="TA30" s="95"/>
      <c r="TB30" s="95"/>
      <c r="TC30" s="95"/>
      <c r="TD30" s="95"/>
      <c r="TE30" s="95"/>
      <c r="TF30" s="95"/>
      <c r="TG30" s="95"/>
      <c r="TH30" s="95"/>
      <c r="TI30" s="95"/>
      <c r="TJ30" s="95"/>
      <c r="TK30" s="95"/>
      <c r="TL30" s="95"/>
      <c r="TM30" s="95"/>
      <c r="TN30" s="95"/>
      <c r="TO30" s="95"/>
      <c r="TP30" s="95"/>
      <c r="TQ30" s="95"/>
      <c r="TR30" s="95"/>
      <c r="TS30" s="95"/>
      <c r="TT30" s="95"/>
      <c r="TU30" s="95"/>
      <c r="TV30" s="95"/>
      <c r="TW30" s="95"/>
      <c r="TX30" s="95"/>
      <c r="TY30" s="95"/>
      <c r="TZ30" s="95"/>
      <c r="UA30" s="95"/>
      <c r="UB30" s="95"/>
      <c r="UC30" s="95"/>
      <c r="UD30" s="95"/>
      <c r="UE30" s="95"/>
      <c r="UF30" s="95"/>
      <c r="UG30" s="95"/>
      <c r="UH30" s="95"/>
      <c r="UI30" s="95"/>
      <c r="UJ30" s="95"/>
      <c r="UK30" s="95"/>
      <c r="UL30" s="95"/>
      <c r="UM30" s="95"/>
      <c r="UN30" s="95"/>
      <c r="UO30" s="95"/>
      <c r="UP30" s="95"/>
      <c r="UQ30" s="95"/>
      <c r="UR30" s="95"/>
      <c r="US30" s="95"/>
      <c r="UT30" s="95"/>
      <c r="UU30" s="95"/>
      <c r="UV30" s="95"/>
      <c r="UW30" s="95"/>
      <c r="UX30" s="95"/>
      <c r="UY30" s="95"/>
      <c r="UZ30" s="95"/>
      <c r="VA30" s="95"/>
      <c r="VB30" s="95"/>
      <c r="VC30" s="95"/>
      <c r="VD30" s="95"/>
      <c r="VE30" s="95"/>
      <c r="VF30" s="95"/>
      <c r="VG30" s="95"/>
      <c r="VH30" s="95"/>
      <c r="VI30" s="95"/>
      <c r="VJ30" s="95"/>
      <c r="VK30" s="95"/>
      <c r="VL30" s="95"/>
      <c r="VM30" s="95"/>
      <c r="VN30" s="95"/>
      <c r="VO30" s="95"/>
      <c r="VP30" s="95"/>
      <c r="VQ30" s="95"/>
      <c r="VR30" s="95"/>
      <c r="VS30" s="95"/>
      <c r="VT30" s="95"/>
      <c r="VU30" s="95"/>
      <c r="VV30" s="95"/>
      <c r="VW30" s="95"/>
      <c r="VX30" s="95"/>
      <c r="VY30" s="95"/>
      <c r="VZ30" s="95"/>
      <c r="WA30" s="95"/>
      <c r="WB30" s="95"/>
      <c r="WC30" s="95"/>
      <c r="WD30" s="95"/>
      <c r="WE30" s="95"/>
      <c r="WF30" s="95"/>
      <c r="WG30" s="95"/>
      <c r="WH30" s="95"/>
      <c r="WI30" s="95"/>
      <c r="WJ30" s="95"/>
      <c r="WK30" s="95"/>
      <c r="WL30" s="95"/>
      <c r="WM30" s="95"/>
      <c r="WN30" s="95"/>
      <c r="WO30" s="95"/>
      <c r="WP30" s="95"/>
      <c r="WQ30" s="95"/>
      <c r="WR30" s="95"/>
      <c r="WS30" s="95"/>
      <c r="WT30" s="95"/>
      <c r="WU30" s="95"/>
      <c r="WV30" s="95"/>
      <c r="WW30" s="95"/>
      <c r="WX30" s="95"/>
      <c r="WY30" s="95"/>
      <c r="WZ30" s="95"/>
      <c r="XA30" s="95"/>
      <c r="XB30" s="95"/>
      <c r="XC30" s="95"/>
      <c r="XD30" s="95"/>
      <c r="XE30" s="95"/>
      <c r="XF30" s="95"/>
      <c r="XG30" s="95"/>
      <c r="XH30" s="95"/>
      <c r="XI30" s="95"/>
      <c r="XJ30" s="95"/>
      <c r="XK30" s="95"/>
      <c r="XL30" s="95"/>
      <c r="XM30" s="95"/>
      <c r="XN30" s="95"/>
      <c r="XO30" s="95"/>
      <c r="XP30" s="95"/>
      <c r="XQ30" s="95"/>
      <c r="XR30" s="95"/>
      <c r="XS30" s="95"/>
      <c r="XT30" s="95"/>
      <c r="XU30" s="95"/>
      <c r="XV30" s="95"/>
      <c r="XW30" s="95"/>
      <c r="XX30" s="95"/>
      <c r="XY30" s="95"/>
      <c r="XZ30" s="95"/>
      <c r="YA30" s="95"/>
      <c r="YB30" s="95"/>
      <c r="YC30" s="95"/>
      <c r="YD30" s="95"/>
      <c r="YE30" s="95"/>
      <c r="YF30" s="95"/>
      <c r="YG30" s="95"/>
      <c r="YH30" s="95"/>
    </row>
    <row r="31" spans="2:658" ht="21.75" customHeight="1">
      <c r="B31" s="61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  <c r="IW31" s="95"/>
      <c r="IX31" s="95"/>
      <c r="IY31" s="95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5"/>
      <c r="JL31" s="95"/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5"/>
      <c r="KF31" s="95"/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5"/>
      <c r="KZ31" s="95"/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5"/>
      <c r="LT31" s="95"/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5"/>
      <c r="MN31" s="95"/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5"/>
      <c r="NH31" s="95"/>
      <c r="NI31" s="95"/>
      <c r="NJ31" s="95"/>
      <c r="NK31" s="95"/>
      <c r="NL31" s="95"/>
      <c r="NM31" s="95"/>
      <c r="NN31" s="95"/>
      <c r="NO31" s="95"/>
      <c r="NP31" s="95"/>
      <c r="NQ31" s="95"/>
      <c r="NR31" s="95"/>
      <c r="NS31" s="95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5"/>
      <c r="OF31" s="95"/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5"/>
      <c r="OZ31" s="95"/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5"/>
      <c r="PT31" s="95"/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5"/>
      <c r="QN31" s="95"/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5"/>
      <c r="RH31" s="95"/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5"/>
      <c r="SB31" s="95"/>
      <c r="SC31" s="95"/>
      <c r="SD31" s="95"/>
      <c r="SE31" s="95"/>
      <c r="SF31" s="95"/>
      <c r="SG31" s="95"/>
      <c r="SH31" s="95"/>
      <c r="SI31" s="95"/>
      <c r="SJ31" s="95"/>
      <c r="SK31" s="95"/>
      <c r="SL31" s="95"/>
      <c r="SM31" s="95"/>
      <c r="SN31" s="95"/>
      <c r="SO31" s="95"/>
      <c r="SP31" s="95"/>
      <c r="SQ31" s="95"/>
      <c r="SR31" s="95"/>
      <c r="SS31" s="95"/>
      <c r="ST31" s="95"/>
      <c r="SU31" s="95"/>
      <c r="SV31" s="95"/>
      <c r="SW31" s="95"/>
      <c r="SX31" s="95"/>
      <c r="SY31" s="95"/>
      <c r="SZ31" s="95"/>
      <c r="TA31" s="95"/>
      <c r="TB31" s="95"/>
      <c r="TC31" s="95"/>
      <c r="TD31" s="95"/>
      <c r="TE31" s="95"/>
      <c r="TF31" s="95"/>
      <c r="TG31" s="95"/>
      <c r="TH31" s="95"/>
      <c r="TI31" s="95"/>
      <c r="TJ31" s="95"/>
      <c r="TK31" s="95"/>
      <c r="TL31" s="95"/>
      <c r="TM31" s="95"/>
      <c r="TN31" s="95"/>
      <c r="TO31" s="95"/>
      <c r="TP31" s="95"/>
      <c r="TQ31" s="95"/>
      <c r="TR31" s="95"/>
      <c r="TS31" s="95"/>
      <c r="TT31" s="95"/>
      <c r="TU31" s="95"/>
      <c r="TV31" s="95"/>
      <c r="TW31" s="95"/>
      <c r="TX31" s="95"/>
      <c r="TY31" s="95"/>
      <c r="TZ31" s="95"/>
      <c r="UA31" s="95"/>
      <c r="UB31" s="95"/>
      <c r="UC31" s="95"/>
      <c r="UD31" s="95"/>
      <c r="UE31" s="95"/>
      <c r="UF31" s="95"/>
      <c r="UG31" s="95"/>
      <c r="UH31" s="95"/>
      <c r="UI31" s="95"/>
      <c r="UJ31" s="95"/>
      <c r="UK31" s="95"/>
      <c r="UL31" s="95"/>
      <c r="UM31" s="95"/>
      <c r="UN31" s="95"/>
      <c r="UO31" s="95"/>
      <c r="UP31" s="95"/>
      <c r="UQ31" s="95"/>
      <c r="UR31" s="95"/>
      <c r="US31" s="95"/>
      <c r="UT31" s="95"/>
      <c r="UU31" s="95"/>
      <c r="UV31" s="95"/>
      <c r="UW31" s="95"/>
      <c r="UX31" s="95"/>
      <c r="UY31" s="95"/>
      <c r="UZ31" s="95"/>
      <c r="VA31" s="95"/>
      <c r="VB31" s="95"/>
      <c r="VC31" s="95"/>
      <c r="VD31" s="95"/>
      <c r="VE31" s="95"/>
      <c r="VF31" s="95"/>
      <c r="VG31" s="95"/>
      <c r="VH31" s="95"/>
      <c r="VI31" s="95"/>
      <c r="VJ31" s="95"/>
      <c r="VK31" s="95"/>
      <c r="VL31" s="95"/>
      <c r="VM31" s="95"/>
      <c r="VN31" s="95"/>
      <c r="VO31" s="95"/>
      <c r="VP31" s="95"/>
      <c r="VQ31" s="95"/>
      <c r="VR31" s="95"/>
      <c r="VS31" s="95"/>
      <c r="VT31" s="95"/>
      <c r="VU31" s="95"/>
      <c r="VV31" s="95"/>
      <c r="VW31" s="95"/>
      <c r="VX31" s="95"/>
      <c r="VY31" s="95"/>
      <c r="VZ31" s="95"/>
      <c r="WA31" s="95"/>
      <c r="WB31" s="95"/>
      <c r="WC31" s="95"/>
      <c r="WD31" s="95"/>
      <c r="WE31" s="95"/>
      <c r="WF31" s="95"/>
      <c r="WG31" s="95"/>
      <c r="WH31" s="95"/>
      <c r="WI31" s="95"/>
      <c r="WJ31" s="95"/>
      <c r="WK31" s="95"/>
      <c r="WL31" s="95"/>
      <c r="WM31" s="95"/>
      <c r="WN31" s="95"/>
      <c r="WO31" s="95"/>
      <c r="WP31" s="95"/>
      <c r="WQ31" s="95"/>
      <c r="WR31" s="95"/>
      <c r="WS31" s="95"/>
      <c r="WT31" s="95"/>
      <c r="WU31" s="95"/>
      <c r="WV31" s="95"/>
      <c r="WW31" s="95"/>
      <c r="WX31" s="95"/>
      <c r="WY31" s="95"/>
      <c r="WZ31" s="95"/>
      <c r="XA31" s="95"/>
      <c r="XB31" s="95"/>
      <c r="XC31" s="95"/>
      <c r="XD31" s="95"/>
      <c r="XE31" s="95"/>
      <c r="XF31" s="95"/>
      <c r="XG31" s="95"/>
      <c r="XH31" s="95"/>
      <c r="XI31" s="95"/>
      <c r="XJ31" s="95"/>
      <c r="XK31" s="95"/>
      <c r="XL31" s="95"/>
      <c r="XM31" s="95"/>
      <c r="XN31" s="95"/>
      <c r="XO31" s="95"/>
      <c r="XP31" s="95"/>
      <c r="XQ31" s="95"/>
      <c r="XR31" s="95"/>
      <c r="XS31" s="95"/>
      <c r="XT31" s="95"/>
      <c r="XU31" s="95"/>
      <c r="XV31" s="95"/>
      <c r="XW31" s="95"/>
      <c r="XX31" s="95"/>
      <c r="XY31" s="95"/>
      <c r="XZ31" s="95"/>
      <c r="YA31" s="95"/>
      <c r="YB31" s="95"/>
      <c r="YC31" s="95"/>
      <c r="YD31" s="95"/>
      <c r="YE31" s="95"/>
      <c r="YF31" s="95"/>
      <c r="YG31" s="95"/>
      <c r="YH31" s="95"/>
    </row>
    <row r="32" spans="2:658" ht="21.75" customHeight="1">
      <c r="B32" s="61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  <c r="IW32" s="95"/>
      <c r="IX32" s="95"/>
      <c r="IY32" s="95"/>
      <c r="IZ32" s="95"/>
      <c r="JA32" s="95"/>
      <c r="JB32" s="95"/>
      <c r="JC32" s="95"/>
      <c r="JD32" s="95"/>
      <c r="JE32" s="95"/>
      <c r="JF32" s="95"/>
      <c r="JG32" s="95"/>
      <c r="JH32" s="95"/>
      <c r="JI32" s="95"/>
      <c r="JJ32" s="95"/>
      <c r="JK32" s="95"/>
      <c r="JL32" s="95"/>
      <c r="JM32" s="95"/>
      <c r="JN32" s="95"/>
      <c r="JO32" s="95"/>
      <c r="JP32" s="95"/>
      <c r="JQ32" s="95"/>
      <c r="JR32" s="95"/>
      <c r="JS32" s="95"/>
      <c r="JT32" s="95"/>
      <c r="JU32" s="95"/>
      <c r="JV32" s="95"/>
      <c r="JW32" s="95"/>
      <c r="JX32" s="95"/>
      <c r="JY32" s="95"/>
      <c r="JZ32" s="95"/>
      <c r="KA32" s="95"/>
      <c r="KB32" s="95"/>
      <c r="KC32" s="95"/>
      <c r="KD32" s="95"/>
      <c r="KE32" s="95"/>
      <c r="KF32" s="95"/>
      <c r="KG32" s="95"/>
      <c r="KH32" s="95"/>
      <c r="KI32" s="95"/>
      <c r="KJ32" s="95"/>
      <c r="KK32" s="95"/>
      <c r="KL32" s="95"/>
      <c r="KM32" s="95"/>
      <c r="KN32" s="95"/>
      <c r="KO32" s="95"/>
      <c r="KP32" s="95"/>
      <c r="KQ32" s="95"/>
      <c r="KR32" s="95"/>
      <c r="KS32" s="95"/>
      <c r="KT32" s="95"/>
      <c r="KU32" s="95"/>
      <c r="KV32" s="95"/>
      <c r="KW32" s="95"/>
      <c r="KX32" s="95"/>
      <c r="KY32" s="95"/>
      <c r="KZ32" s="95"/>
      <c r="LA32" s="95"/>
      <c r="LB32" s="95"/>
      <c r="LC32" s="95"/>
      <c r="LD32" s="95"/>
      <c r="LE32" s="95"/>
      <c r="LF32" s="95"/>
      <c r="LG32" s="95"/>
      <c r="LH32" s="95"/>
      <c r="LI32" s="95"/>
      <c r="LJ32" s="95"/>
      <c r="LK32" s="95"/>
      <c r="LL32" s="95"/>
      <c r="LM32" s="95"/>
      <c r="LN32" s="95"/>
      <c r="LO32" s="95"/>
      <c r="LP32" s="95"/>
      <c r="LQ32" s="95"/>
      <c r="LR32" s="95"/>
      <c r="LS32" s="95"/>
      <c r="LT32" s="95"/>
      <c r="LU32" s="95"/>
      <c r="LV32" s="95"/>
      <c r="LW32" s="95"/>
      <c r="LX32" s="95"/>
      <c r="LY32" s="95"/>
      <c r="LZ32" s="95"/>
      <c r="MA32" s="95"/>
      <c r="MB32" s="95"/>
      <c r="MC32" s="95"/>
      <c r="MD32" s="95"/>
      <c r="ME32" s="95"/>
      <c r="MF32" s="95"/>
      <c r="MG32" s="95"/>
      <c r="MH32" s="95"/>
      <c r="MI32" s="95"/>
      <c r="MJ32" s="95"/>
      <c r="MK32" s="95"/>
      <c r="ML32" s="95"/>
      <c r="MM32" s="95"/>
      <c r="MN32" s="95"/>
      <c r="MO32" s="95"/>
      <c r="MP32" s="95"/>
      <c r="MQ32" s="95"/>
      <c r="MR32" s="95"/>
      <c r="MS32" s="95"/>
      <c r="MT32" s="95"/>
      <c r="MU32" s="95"/>
      <c r="MV32" s="95"/>
      <c r="MW32" s="95"/>
      <c r="MX32" s="95"/>
      <c r="MY32" s="95"/>
      <c r="MZ32" s="95"/>
      <c r="NA32" s="95"/>
      <c r="NB32" s="95"/>
      <c r="NC32" s="95"/>
      <c r="ND32" s="95"/>
      <c r="NE32" s="95"/>
      <c r="NF32" s="95"/>
      <c r="NG32" s="95"/>
      <c r="NH32" s="95"/>
      <c r="NI32" s="95"/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5"/>
      <c r="NX32" s="95"/>
      <c r="NY32" s="95"/>
      <c r="NZ32" s="95"/>
      <c r="OA32" s="95"/>
      <c r="OB32" s="95"/>
      <c r="OC32" s="95"/>
      <c r="OD32" s="95"/>
      <c r="OE32" s="95"/>
      <c r="OF32" s="95"/>
      <c r="OG32" s="95"/>
      <c r="OH32" s="95"/>
      <c r="OI32" s="95"/>
      <c r="OJ32" s="95"/>
      <c r="OK32" s="95"/>
      <c r="OL32" s="95"/>
      <c r="OM32" s="95"/>
      <c r="ON32" s="95"/>
      <c r="OO32" s="95"/>
      <c r="OP32" s="95"/>
      <c r="OQ32" s="95"/>
      <c r="OR32" s="95"/>
      <c r="OS32" s="95"/>
      <c r="OT32" s="95"/>
      <c r="OU32" s="95"/>
      <c r="OV32" s="95"/>
      <c r="OW32" s="95"/>
      <c r="OX32" s="95"/>
      <c r="OY32" s="95"/>
      <c r="OZ32" s="95"/>
      <c r="PA32" s="95"/>
      <c r="PB32" s="95"/>
      <c r="PC32" s="95"/>
      <c r="PD32" s="95"/>
      <c r="PE32" s="95"/>
      <c r="PF32" s="95"/>
      <c r="PG32" s="95"/>
      <c r="PH32" s="95"/>
      <c r="PI32" s="95"/>
      <c r="PJ32" s="95"/>
      <c r="PK32" s="95"/>
      <c r="PL32" s="95"/>
      <c r="PM32" s="95"/>
      <c r="PN32" s="95"/>
      <c r="PO32" s="95"/>
      <c r="PP32" s="95"/>
      <c r="PQ32" s="95"/>
      <c r="PR32" s="95"/>
      <c r="PS32" s="95"/>
      <c r="PT32" s="95"/>
      <c r="PU32" s="95"/>
      <c r="PV32" s="95"/>
      <c r="PW32" s="95"/>
      <c r="PX32" s="95"/>
      <c r="PY32" s="95"/>
      <c r="PZ32" s="95"/>
      <c r="QA32" s="95"/>
      <c r="QB32" s="95"/>
      <c r="QC32" s="95"/>
      <c r="QD32" s="95"/>
      <c r="QE32" s="95"/>
      <c r="QF32" s="95"/>
      <c r="QG32" s="95"/>
      <c r="QH32" s="95"/>
      <c r="QI32" s="95"/>
      <c r="QJ32" s="95"/>
      <c r="QK32" s="95"/>
      <c r="QL32" s="95"/>
      <c r="QM32" s="95"/>
      <c r="QN32" s="95"/>
      <c r="QO32" s="95"/>
      <c r="QP32" s="95"/>
      <c r="QQ32" s="95"/>
      <c r="QR32" s="95"/>
      <c r="QS32" s="95"/>
      <c r="QT32" s="95"/>
      <c r="QU32" s="95"/>
      <c r="QV32" s="95"/>
      <c r="QW32" s="95"/>
      <c r="QX32" s="95"/>
      <c r="QY32" s="95"/>
      <c r="QZ32" s="95"/>
      <c r="RA32" s="95"/>
      <c r="RB32" s="95"/>
      <c r="RC32" s="95"/>
      <c r="RD32" s="95"/>
      <c r="RE32" s="95"/>
      <c r="RF32" s="95"/>
      <c r="RG32" s="95"/>
      <c r="RH32" s="95"/>
      <c r="RI32" s="95"/>
      <c r="RJ32" s="95"/>
      <c r="RK32" s="95"/>
      <c r="RL32" s="95"/>
      <c r="RM32" s="95"/>
      <c r="RN32" s="95"/>
      <c r="RO32" s="95"/>
      <c r="RP32" s="95"/>
      <c r="RQ32" s="95"/>
      <c r="RR32" s="95"/>
      <c r="RS32" s="95"/>
      <c r="RT32" s="95"/>
      <c r="RU32" s="95"/>
      <c r="RV32" s="95"/>
      <c r="RW32" s="95"/>
      <c r="RX32" s="95"/>
      <c r="RY32" s="95"/>
      <c r="RZ32" s="95"/>
      <c r="SA32" s="95"/>
      <c r="SB32" s="95"/>
      <c r="SC32" s="95"/>
      <c r="SD32" s="95"/>
      <c r="SE32" s="95"/>
      <c r="SF32" s="95"/>
      <c r="SG32" s="95"/>
      <c r="SH32" s="95"/>
      <c r="SI32" s="95"/>
      <c r="SJ32" s="95"/>
      <c r="SK32" s="95"/>
      <c r="SL32" s="95"/>
      <c r="SM32" s="95"/>
      <c r="SN32" s="95"/>
      <c r="SO32" s="95"/>
      <c r="SP32" s="95"/>
      <c r="SQ32" s="95"/>
      <c r="SR32" s="95"/>
      <c r="SS32" s="95"/>
      <c r="ST32" s="95"/>
      <c r="SU32" s="95"/>
      <c r="SV32" s="95"/>
      <c r="SW32" s="95"/>
      <c r="SX32" s="95"/>
      <c r="SY32" s="95"/>
      <c r="SZ32" s="95"/>
      <c r="TA32" s="95"/>
      <c r="TB32" s="95"/>
      <c r="TC32" s="95"/>
      <c r="TD32" s="95"/>
      <c r="TE32" s="95"/>
      <c r="TF32" s="95"/>
      <c r="TG32" s="95"/>
      <c r="TH32" s="95"/>
      <c r="TI32" s="95"/>
      <c r="TJ32" s="95"/>
      <c r="TK32" s="95"/>
      <c r="TL32" s="95"/>
      <c r="TM32" s="95"/>
      <c r="TN32" s="95"/>
      <c r="TO32" s="95"/>
      <c r="TP32" s="95"/>
      <c r="TQ32" s="95"/>
      <c r="TR32" s="95"/>
      <c r="TS32" s="95"/>
      <c r="TT32" s="95"/>
      <c r="TU32" s="95"/>
      <c r="TV32" s="95"/>
      <c r="TW32" s="95"/>
      <c r="TX32" s="95"/>
      <c r="TY32" s="95"/>
      <c r="TZ32" s="95"/>
      <c r="UA32" s="95"/>
      <c r="UB32" s="95"/>
      <c r="UC32" s="95"/>
      <c r="UD32" s="95"/>
      <c r="UE32" s="95"/>
      <c r="UF32" s="95"/>
      <c r="UG32" s="95"/>
      <c r="UH32" s="95"/>
      <c r="UI32" s="95"/>
      <c r="UJ32" s="95"/>
      <c r="UK32" s="95"/>
      <c r="UL32" s="95"/>
      <c r="UM32" s="95"/>
      <c r="UN32" s="95"/>
      <c r="UO32" s="95"/>
      <c r="UP32" s="95"/>
      <c r="UQ32" s="95"/>
      <c r="UR32" s="95"/>
      <c r="US32" s="95"/>
      <c r="UT32" s="95"/>
      <c r="UU32" s="95"/>
      <c r="UV32" s="95"/>
      <c r="UW32" s="95"/>
      <c r="UX32" s="95"/>
      <c r="UY32" s="95"/>
      <c r="UZ32" s="95"/>
      <c r="VA32" s="95"/>
      <c r="VB32" s="95"/>
      <c r="VC32" s="95"/>
      <c r="VD32" s="95"/>
      <c r="VE32" s="95"/>
      <c r="VF32" s="95"/>
      <c r="VG32" s="95"/>
      <c r="VH32" s="95"/>
      <c r="VI32" s="95"/>
      <c r="VJ32" s="95"/>
      <c r="VK32" s="95"/>
      <c r="VL32" s="95"/>
      <c r="VM32" s="95"/>
      <c r="VN32" s="95"/>
      <c r="VO32" s="95"/>
      <c r="VP32" s="95"/>
      <c r="VQ32" s="95"/>
      <c r="VR32" s="95"/>
      <c r="VS32" s="95"/>
      <c r="VT32" s="95"/>
      <c r="VU32" s="95"/>
      <c r="VV32" s="95"/>
      <c r="VW32" s="95"/>
      <c r="VX32" s="95"/>
      <c r="VY32" s="95"/>
      <c r="VZ32" s="95"/>
      <c r="WA32" s="95"/>
      <c r="WB32" s="95"/>
      <c r="WC32" s="95"/>
      <c r="WD32" s="95"/>
      <c r="WE32" s="95"/>
      <c r="WF32" s="95"/>
      <c r="WG32" s="95"/>
      <c r="WH32" s="95"/>
      <c r="WI32" s="95"/>
      <c r="WJ32" s="95"/>
      <c r="WK32" s="95"/>
      <c r="WL32" s="95"/>
      <c r="WM32" s="95"/>
      <c r="WN32" s="95"/>
      <c r="WO32" s="95"/>
      <c r="WP32" s="95"/>
      <c r="WQ32" s="95"/>
      <c r="WR32" s="95"/>
      <c r="WS32" s="95"/>
      <c r="WT32" s="95"/>
      <c r="WU32" s="95"/>
      <c r="WV32" s="95"/>
      <c r="WW32" s="95"/>
      <c r="WX32" s="95"/>
      <c r="WY32" s="95"/>
      <c r="WZ32" s="95"/>
      <c r="XA32" s="95"/>
      <c r="XB32" s="95"/>
      <c r="XC32" s="95"/>
      <c r="XD32" s="95"/>
      <c r="XE32" s="95"/>
      <c r="XF32" s="95"/>
      <c r="XG32" s="95"/>
      <c r="XH32" s="95"/>
      <c r="XI32" s="95"/>
      <c r="XJ32" s="95"/>
      <c r="XK32" s="95"/>
      <c r="XL32" s="95"/>
      <c r="XM32" s="95"/>
      <c r="XN32" s="95"/>
      <c r="XO32" s="95"/>
      <c r="XP32" s="95"/>
      <c r="XQ32" s="95"/>
      <c r="XR32" s="95"/>
      <c r="XS32" s="95"/>
      <c r="XT32" s="95"/>
      <c r="XU32" s="95"/>
      <c r="XV32" s="95"/>
      <c r="XW32" s="95"/>
      <c r="XX32" s="95"/>
      <c r="XY32" s="95"/>
      <c r="XZ32" s="95"/>
      <c r="YA32" s="95"/>
      <c r="YB32" s="95"/>
      <c r="YC32" s="95"/>
      <c r="YD32" s="95"/>
      <c r="YE32" s="95"/>
      <c r="YF32" s="95"/>
      <c r="YG32" s="95"/>
      <c r="YH32" s="95"/>
    </row>
    <row r="33" spans="2:658" ht="21.75" customHeight="1">
      <c r="B33" s="61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  <c r="IW33" s="95"/>
      <c r="IX33" s="95"/>
      <c r="IY33" s="95"/>
      <c r="IZ33" s="95"/>
      <c r="JA33" s="95"/>
      <c r="JB33" s="95"/>
      <c r="JC33" s="95"/>
      <c r="JD33" s="95"/>
      <c r="JE33" s="95"/>
      <c r="JF33" s="95"/>
      <c r="JG33" s="95"/>
      <c r="JH33" s="95"/>
      <c r="JI33" s="95"/>
      <c r="JJ33" s="95"/>
      <c r="JK33" s="95"/>
      <c r="JL33" s="95"/>
      <c r="JM33" s="95"/>
      <c r="JN33" s="95"/>
      <c r="JO33" s="95"/>
      <c r="JP33" s="95"/>
      <c r="JQ33" s="95"/>
      <c r="JR33" s="95"/>
      <c r="JS33" s="95"/>
      <c r="JT33" s="95"/>
      <c r="JU33" s="95"/>
      <c r="JV33" s="95"/>
      <c r="JW33" s="95"/>
      <c r="JX33" s="95"/>
      <c r="JY33" s="95"/>
      <c r="JZ33" s="95"/>
      <c r="KA33" s="95"/>
      <c r="KB33" s="95"/>
      <c r="KC33" s="95"/>
      <c r="KD33" s="95"/>
      <c r="KE33" s="95"/>
      <c r="KF33" s="95"/>
      <c r="KG33" s="95"/>
      <c r="KH33" s="95"/>
      <c r="KI33" s="95"/>
      <c r="KJ33" s="95"/>
      <c r="KK33" s="95"/>
      <c r="KL33" s="95"/>
      <c r="KM33" s="95"/>
      <c r="KN33" s="95"/>
      <c r="KO33" s="95"/>
      <c r="KP33" s="95"/>
      <c r="KQ33" s="95"/>
      <c r="KR33" s="95"/>
      <c r="KS33" s="95"/>
      <c r="KT33" s="95"/>
      <c r="KU33" s="95"/>
      <c r="KV33" s="95"/>
      <c r="KW33" s="95"/>
      <c r="KX33" s="95"/>
      <c r="KY33" s="95"/>
      <c r="KZ33" s="95"/>
      <c r="LA33" s="95"/>
      <c r="LB33" s="95"/>
      <c r="LC33" s="95"/>
      <c r="LD33" s="95"/>
      <c r="LE33" s="95"/>
      <c r="LF33" s="95"/>
      <c r="LG33" s="95"/>
      <c r="LH33" s="95"/>
      <c r="LI33" s="95"/>
      <c r="LJ33" s="95"/>
      <c r="LK33" s="95"/>
      <c r="LL33" s="95"/>
      <c r="LM33" s="95"/>
      <c r="LN33" s="95"/>
      <c r="LO33" s="95"/>
      <c r="LP33" s="95"/>
      <c r="LQ33" s="95"/>
      <c r="LR33" s="95"/>
      <c r="LS33" s="95"/>
      <c r="LT33" s="95"/>
      <c r="LU33" s="95"/>
      <c r="LV33" s="95"/>
      <c r="LW33" s="95"/>
      <c r="LX33" s="95"/>
      <c r="LY33" s="95"/>
      <c r="LZ33" s="95"/>
      <c r="MA33" s="95"/>
      <c r="MB33" s="95"/>
      <c r="MC33" s="95"/>
      <c r="MD33" s="95"/>
      <c r="ME33" s="95"/>
      <c r="MF33" s="95"/>
      <c r="MG33" s="95"/>
      <c r="MH33" s="95"/>
      <c r="MI33" s="95"/>
      <c r="MJ33" s="95"/>
      <c r="MK33" s="95"/>
      <c r="ML33" s="95"/>
      <c r="MM33" s="95"/>
      <c r="MN33" s="95"/>
      <c r="MO33" s="95"/>
      <c r="MP33" s="95"/>
      <c r="MQ33" s="95"/>
      <c r="MR33" s="95"/>
      <c r="MS33" s="95"/>
      <c r="MT33" s="95"/>
      <c r="MU33" s="95"/>
      <c r="MV33" s="95"/>
      <c r="MW33" s="95"/>
      <c r="MX33" s="95"/>
      <c r="MY33" s="95"/>
      <c r="MZ33" s="95"/>
      <c r="NA33" s="95"/>
      <c r="NB33" s="95"/>
      <c r="NC33" s="95"/>
      <c r="ND33" s="95"/>
      <c r="NE33" s="95"/>
      <c r="NF33" s="95"/>
      <c r="NG33" s="95"/>
      <c r="NH33" s="95"/>
      <c r="NI33" s="95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5"/>
      <c r="NX33" s="95"/>
      <c r="NY33" s="95"/>
      <c r="NZ33" s="95"/>
      <c r="OA33" s="95"/>
      <c r="OB33" s="95"/>
      <c r="OC33" s="95"/>
      <c r="OD33" s="95"/>
      <c r="OE33" s="95"/>
      <c r="OF33" s="95"/>
      <c r="OG33" s="95"/>
      <c r="OH33" s="95"/>
      <c r="OI33" s="95"/>
      <c r="OJ33" s="95"/>
      <c r="OK33" s="95"/>
      <c r="OL33" s="95"/>
      <c r="OM33" s="95"/>
      <c r="ON33" s="95"/>
      <c r="OO33" s="95"/>
      <c r="OP33" s="95"/>
      <c r="OQ33" s="95"/>
      <c r="OR33" s="95"/>
      <c r="OS33" s="95"/>
      <c r="OT33" s="95"/>
      <c r="OU33" s="95"/>
      <c r="OV33" s="95"/>
      <c r="OW33" s="95"/>
      <c r="OX33" s="95"/>
      <c r="OY33" s="95"/>
      <c r="OZ33" s="95"/>
      <c r="PA33" s="95"/>
      <c r="PB33" s="95"/>
      <c r="PC33" s="95"/>
      <c r="PD33" s="95"/>
      <c r="PE33" s="95"/>
      <c r="PF33" s="95"/>
      <c r="PG33" s="95"/>
      <c r="PH33" s="95"/>
      <c r="PI33" s="95"/>
      <c r="PJ33" s="95"/>
      <c r="PK33" s="95"/>
      <c r="PL33" s="95"/>
      <c r="PM33" s="95"/>
      <c r="PN33" s="95"/>
      <c r="PO33" s="95"/>
      <c r="PP33" s="95"/>
      <c r="PQ33" s="95"/>
      <c r="PR33" s="95"/>
      <c r="PS33" s="95"/>
      <c r="PT33" s="95"/>
      <c r="PU33" s="95"/>
      <c r="PV33" s="95"/>
      <c r="PW33" s="95"/>
      <c r="PX33" s="95"/>
      <c r="PY33" s="95"/>
      <c r="PZ33" s="95"/>
      <c r="QA33" s="95"/>
      <c r="QB33" s="95"/>
      <c r="QC33" s="95"/>
      <c r="QD33" s="95"/>
      <c r="QE33" s="95"/>
      <c r="QF33" s="95"/>
      <c r="QG33" s="95"/>
      <c r="QH33" s="95"/>
      <c r="QI33" s="95"/>
      <c r="QJ33" s="95"/>
      <c r="QK33" s="95"/>
      <c r="QL33" s="95"/>
      <c r="QM33" s="95"/>
      <c r="QN33" s="95"/>
      <c r="QO33" s="95"/>
      <c r="QP33" s="95"/>
      <c r="QQ33" s="95"/>
      <c r="QR33" s="95"/>
      <c r="QS33" s="95"/>
      <c r="QT33" s="95"/>
      <c r="QU33" s="95"/>
      <c r="QV33" s="95"/>
      <c r="QW33" s="95"/>
      <c r="QX33" s="95"/>
      <c r="QY33" s="95"/>
      <c r="QZ33" s="95"/>
      <c r="RA33" s="95"/>
      <c r="RB33" s="95"/>
      <c r="RC33" s="95"/>
      <c r="RD33" s="95"/>
      <c r="RE33" s="95"/>
      <c r="RF33" s="95"/>
      <c r="RG33" s="95"/>
      <c r="RH33" s="95"/>
      <c r="RI33" s="95"/>
      <c r="RJ33" s="95"/>
      <c r="RK33" s="95"/>
      <c r="RL33" s="95"/>
      <c r="RM33" s="95"/>
      <c r="RN33" s="95"/>
      <c r="RO33" s="95"/>
      <c r="RP33" s="95"/>
      <c r="RQ33" s="95"/>
      <c r="RR33" s="95"/>
      <c r="RS33" s="95"/>
      <c r="RT33" s="95"/>
      <c r="RU33" s="95"/>
      <c r="RV33" s="95"/>
      <c r="RW33" s="95"/>
      <c r="RX33" s="95"/>
      <c r="RY33" s="95"/>
      <c r="RZ33" s="95"/>
      <c r="SA33" s="95"/>
      <c r="SB33" s="95"/>
      <c r="SC33" s="95"/>
      <c r="SD33" s="95"/>
      <c r="SE33" s="95"/>
      <c r="SF33" s="95"/>
      <c r="SG33" s="95"/>
      <c r="SH33" s="95"/>
      <c r="SI33" s="95"/>
      <c r="SJ33" s="95"/>
      <c r="SK33" s="95"/>
      <c r="SL33" s="95"/>
      <c r="SM33" s="95"/>
      <c r="SN33" s="95"/>
      <c r="SO33" s="95"/>
      <c r="SP33" s="95"/>
      <c r="SQ33" s="95"/>
      <c r="SR33" s="95"/>
      <c r="SS33" s="95"/>
      <c r="ST33" s="95"/>
      <c r="SU33" s="95"/>
      <c r="SV33" s="95"/>
      <c r="SW33" s="95"/>
      <c r="SX33" s="95"/>
      <c r="SY33" s="95"/>
      <c r="SZ33" s="95"/>
      <c r="TA33" s="95"/>
      <c r="TB33" s="95"/>
      <c r="TC33" s="95"/>
      <c r="TD33" s="95"/>
      <c r="TE33" s="95"/>
      <c r="TF33" s="95"/>
      <c r="TG33" s="95"/>
      <c r="TH33" s="95"/>
      <c r="TI33" s="95"/>
      <c r="TJ33" s="95"/>
      <c r="TK33" s="95"/>
      <c r="TL33" s="95"/>
      <c r="TM33" s="95"/>
      <c r="TN33" s="95"/>
      <c r="TO33" s="95"/>
      <c r="TP33" s="95"/>
      <c r="TQ33" s="95"/>
      <c r="TR33" s="95"/>
      <c r="TS33" s="95"/>
      <c r="TT33" s="95"/>
      <c r="TU33" s="95"/>
      <c r="TV33" s="95"/>
      <c r="TW33" s="95"/>
      <c r="TX33" s="95"/>
      <c r="TY33" s="95"/>
      <c r="TZ33" s="95"/>
      <c r="UA33" s="95"/>
      <c r="UB33" s="95"/>
      <c r="UC33" s="95"/>
      <c r="UD33" s="95"/>
      <c r="UE33" s="95"/>
      <c r="UF33" s="95"/>
      <c r="UG33" s="95"/>
      <c r="UH33" s="95"/>
      <c r="UI33" s="95"/>
      <c r="UJ33" s="95"/>
      <c r="UK33" s="95"/>
      <c r="UL33" s="95"/>
      <c r="UM33" s="95"/>
      <c r="UN33" s="95"/>
      <c r="UO33" s="95"/>
      <c r="UP33" s="95"/>
      <c r="UQ33" s="95"/>
      <c r="UR33" s="95"/>
      <c r="US33" s="95"/>
      <c r="UT33" s="95"/>
      <c r="UU33" s="95"/>
      <c r="UV33" s="95"/>
      <c r="UW33" s="95"/>
      <c r="UX33" s="95"/>
      <c r="UY33" s="95"/>
      <c r="UZ33" s="95"/>
      <c r="VA33" s="95"/>
      <c r="VB33" s="95"/>
      <c r="VC33" s="95"/>
      <c r="VD33" s="95"/>
      <c r="VE33" s="95"/>
      <c r="VF33" s="95"/>
      <c r="VG33" s="95"/>
      <c r="VH33" s="95"/>
      <c r="VI33" s="95"/>
      <c r="VJ33" s="95"/>
      <c r="VK33" s="95"/>
      <c r="VL33" s="95"/>
      <c r="VM33" s="95"/>
      <c r="VN33" s="95"/>
      <c r="VO33" s="95"/>
      <c r="VP33" s="95"/>
      <c r="VQ33" s="95"/>
      <c r="VR33" s="95"/>
      <c r="VS33" s="95"/>
      <c r="VT33" s="95"/>
      <c r="VU33" s="95"/>
      <c r="VV33" s="95"/>
      <c r="VW33" s="95"/>
      <c r="VX33" s="95"/>
      <c r="VY33" s="95"/>
      <c r="VZ33" s="95"/>
      <c r="WA33" s="95"/>
      <c r="WB33" s="95"/>
      <c r="WC33" s="95"/>
      <c r="WD33" s="95"/>
      <c r="WE33" s="95"/>
      <c r="WF33" s="95"/>
      <c r="WG33" s="95"/>
      <c r="WH33" s="95"/>
      <c r="WI33" s="95"/>
      <c r="WJ33" s="95"/>
      <c r="WK33" s="95"/>
      <c r="WL33" s="95"/>
      <c r="WM33" s="95"/>
      <c r="WN33" s="95"/>
      <c r="WO33" s="95"/>
      <c r="WP33" s="95"/>
      <c r="WQ33" s="95"/>
      <c r="WR33" s="95"/>
      <c r="WS33" s="95"/>
      <c r="WT33" s="95"/>
      <c r="WU33" s="95"/>
      <c r="WV33" s="95"/>
      <c r="WW33" s="95"/>
      <c r="WX33" s="95"/>
      <c r="WY33" s="95"/>
      <c r="WZ33" s="95"/>
      <c r="XA33" s="95"/>
      <c r="XB33" s="95"/>
      <c r="XC33" s="95"/>
      <c r="XD33" s="95"/>
      <c r="XE33" s="95"/>
      <c r="XF33" s="95"/>
      <c r="XG33" s="95"/>
      <c r="XH33" s="95"/>
      <c r="XI33" s="95"/>
      <c r="XJ33" s="95"/>
      <c r="XK33" s="95"/>
      <c r="XL33" s="95"/>
      <c r="XM33" s="95"/>
      <c r="XN33" s="95"/>
      <c r="XO33" s="95"/>
      <c r="XP33" s="95"/>
      <c r="XQ33" s="95"/>
      <c r="XR33" s="95"/>
      <c r="XS33" s="95"/>
      <c r="XT33" s="95"/>
      <c r="XU33" s="95"/>
      <c r="XV33" s="95"/>
      <c r="XW33" s="95"/>
      <c r="XX33" s="95"/>
      <c r="XY33" s="95"/>
      <c r="XZ33" s="95"/>
      <c r="YA33" s="95"/>
      <c r="YB33" s="95"/>
      <c r="YC33" s="95"/>
      <c r="YD33" s="95"/>
      <c r="YE33" s="95"/>
      <c r="YF33" s="95"/>
      <c r="YG33" s="95"/>
      <c r="YH33" s="95"/>
    </row>
    <row r="34" spans="2:658" ht="21.75" customHeight="1">
      <c r="B34" s="307" t="s">
        <v>177</v>
      </c>
      <c r="C34" s="307"/>
      <c r="D34" s="307"/>
      <c r="E34" s="307"/>
      <c r="F34" s="307"/>
      <c r="G34" s="307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  <c r="IW34" s="95"/>
      <c r="IX34" s="95"/>
      <c r="IY34" s="95"/>
      <c r="IZ34" s="95"/>
      <c r="JA34" s="95"/>
      <c r="JB34" s="95"/>
      <c r="JC34" s="95"/>
      <c r="JD34" s="95"/>
      <c r="JE34" s="95"/>
      <c r="JF34" s="95"/>
      <c r="JG34" s="95"/>
      <c r="JH34" s="95"/>
      <c r="JI34" s="95"/>
      <c r="JJ34" s="95"/>
      <c r="JK34" s="95"/>
      <c r="JL34" s="95"/>
      <c r="JM34" s="95"/>
      <c r="JN34" s="95"/>
      <c r="JO34" s="95"/>
      <c r="JP34" s="95"/>
      <c r="JQ34" s="95"/>
      <c r="JR34" s="95"/>
      <c r="JS34" s="95"/>
      <c r="JT34" s="95"/>
      <c r="JU34" s="95"/>
      <c r="JV34" s="95"/>
      <c r="JW34" s="95"/>
      <c r="JX34" s="95"/>
      <c r="JY34" s="95"/>
      <c r="JZ34" s="95"/>
      <c r="KA34" s="95"/>
      <c r="KB34" s="95"/>
      <c r="KC34" s="95"/>
      <c r="KD34" s="95"/>
      <c r="KE34" s="95"/>
      <c r="KF34" s="95"/>
      <c r="KG34" s="95"/>
      <c r="KH34" s="95"/>
      <c r="KI34" s="95"/>
      <c r="KJ34" s="95"/>
      <c r="KK34" s="95"/>
      <c r="KL34" s="95"/>
      <c r="KM34" s="95"/>
      <c r="KN34" s="95"/>
      <c r="KO34" s="95"/>
      <c r="KP34" s="95"/>
      <c r="KQ34" s="95"/>
      <c r="KR34" s="95"/>
      <c r="KS34" s="95"/>
      <c r="KT34" s="95"/>
      <c r="KU34" s="95"/>
      <c r="KV34" s="95"/>
      <c r="KW34" s="95"/>
      <c r="KX34" s="95"/>
      <c r="KY34" s="95"/>
      <c r="KZ34" s="95"/>
      <c r="LA34" s="95"/>
      <c r="LB34" s="95"/>
      <c r="LC34" s="95"/>
      <c r="LD34" s="95"/>
      <c r="LE34" s="95"/>
      <c r="LF34" s="95"/>
      <c r="LG34" s="95"/>
      <c r="LH34" s="95"/>
      <c r="LI34" s="95"/>
      <c r="LJ34" s="95"/>
      <c r="LK34" s="95"/>
      <c r="LL34" s="95"/>
      <c r="LM34" s="95"/>
      <c r="LN34" s="95"/>
      <c r="LO34" s="95"/>
      <c r="LP34" s="95"/>
      <c r="LQ34" s="95"/>
      <c r="LR34" s="95"/>
      <c r="LS34" s="95"/>
      <c r="LT34" s="95"/>
      <c r="LU34" s="95"/>
      <c r="LV34" s="95"/>
      <c r="LW34" s="95"/>
      <c r="LX34" s="95"/>
      <c r="LY34" s="95"/>
      <c r="LZ34" s="95"/>
      <c r="MA34" s="95"/>
      <c r="MB34" s="95"/>
      <c r="MC34" s="95"/>
      <c r="MD34" s="95"/>
      <c r="ME34" s="95"/>
      <c r="MF34" s="95"/>
      <c r="MG34" s="95"/>
      <c r="MH34" s="95"/>
      <c r="MI34" s="95"/>
      <c r="MJ34" s="95"/>
      <c r="MK34" s="95"/>
      <c r="ML34" s="95"/>
      <c r="MM34" s="95"/>
      <c r="MN34" s="95"/>
      <c r="MO34" s="95"/>
      <c r="MP34" s="95"/>
      <c r="MQ34" s="95"/>
      <c r="MR34" s="95"/>
      <c r="MS34" s="95"/>
      <c r="MT34" s="95"/>
      <c r="MU34" s="95"/>
      <c r="MV34" s="95"/>
      <c r="MW34" s="95"/>
      <c r="MX34" s="95"/>
      <c r="MY34" s="95"/>
      <c r="MZ34" s="95"/>
      <c r="NA34" s="95"/>
      <c r="NB34" s="95"/>
      <c r="NC34" s="95"/>
      <c r="ND34" s="95"/>
      <c r="NE34" s="95"/>
      <c r="NF34" s="95"/>
      <c r="NG34" s="95"/>
      <c r="NH34" s="95"/>
      <c r="NI34" s="95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5"/>
      <c r="NY34" s="95"/>
      <c r="NZ34" s="95"/>
      <c r="OA34" s="95"/>
      <c r="OB34" s="95"/>
      <c r="OC34" s="95"/>
      <c r="OD34" s="95"/>
      <c r="OE34" s="95"/>
      <c r="OF34" s="95"/>
      <c r="OG34" s="95"/>
      <c r="OH34" s="95"/>
      <c r="OI34" s="95"/>
      <c r="OJ34" s="95"/>
      <c r="OK34" s="95"/>
      <c r="OL34" s="95"/>
      <c r="OM34" s="95"/>
      <c r="ON34" s="95"/>
      <c r="OO34" s="95"/>
      <c r="OP34" s="95"/>
      <c r="OQ34" s="95"/>
      <c r="OR34" s="95"/>
      <c r="OS34" s="95"/>
      <c r="OT34" s="95"/>
      <c r="OU34" s="95"/>
      <c r="OV34" s="95"/>
      <c r="OW34" s="95"/>
      <c r="OX34" s="95"/>
      <c r="OY34" s="95"/>
      <c r="OZ34" s="95"/>
      <c r="PA34" s="95"/>
      <c r="PB34" s="95"/>
      <c r="PC34" s="95"/>
      <c r="PD34" s="95"/>
      <c r="PE34" s="95"/>
      <c r="PF34" s="95"/>
      <c r="PG34" s="95"/>
      <c r="PH34" s="95"/>
      <c r="PI34" s="95"/>
      <c r="PJ34" s="95"/>
      <c r="PK34" s="95"/>
      <c r="PL34" s="95"/>
      <c r="PM34" s="95"/>
      <c r="PN34" s="95"/>
      <c r="PO34" s="95"/>
      <c r="PP34" s="95"/>
      <c r="PQ34" s="95"/>
      <c r="PR34" s="95"/>
      <c r="PS34" s="95"/>
      <c r="PT34" s="95"/>
      <c r="PU34" s="95"/>
      <c r="PV34" s="95"/>
      <c r="PW34" s="95"/>
      <c r="PX34" s="95"/>
      <c r="PY34" s="95"/>
      <c r="PZ34" s="95"/>
      <c r="QA34" s="95"/>
      <c r="QB34" s="95"/>
      <c r="QC34" s="95"/>
      <c r="QD34" s="95"/>
      <c r="QE34" s="95"/>
      <c r="QF34" s="95"/>
      <c r="QG34" s="95"/>
      <c r="QH34" s="95"/>
      <c r="QI34" s="95"/>
      <c r="QJ34" s="95"/>
      <c r="QK34" s="95"/>
      <c r="QL34" s="95"/>
      <c r="QM34" s="95"/>
      <c r="QN34" s="95"/>
      <c r="QO34" s="95"/>
      <c r="QP34" s="95"/>
      <c r="QQ34" s="95"/>
      <c r="QR34" s="95"/>
      <c r="QS34" s="95"/>
      <c r="QT34" s="95"/>
      <c r="QU34" s="95"/>
      <c r="QV34" s="95"/>
      <c r="QW34" s="95"/>
      <c r="QX34" s="95"/>
      <c r="QY34" s="95"/>
      <c r="QZ34" s="95"/>
      <c r="RA34" s="95"/>
      <c r="RB34" s="95"/>
      <c r="RC34" s="95"/>
      <c r="RD34" s="95"/>
      <c r="RE34" s="95"/>
      <c r="RF34" s="95"/>
      <c r="RG34" s="95"/>
      <c r="RH34" s="95"/>
      <c r="RI34" s="95"/>
      <c r="RJ34" s="95"/>
      <c r="RK34" s="95"/>
      <c r="RL34" s="95"/>
      <c r="RM34" s="95"/>
      <c r="RN34" s="95"/>
      <c r="RO34" s="95"/>
      <c r="RP34" s="95"/>
      <c r="RQ34" s="95"/>
      <c r="RR34" s="95"/>
      <c r="RS34" s="95"/>
      <c r="RT34" s="95"/>
      <c r="RU34" s="95"/>
      <c r="RV34" s="95"/>
      <c r="RW34" s="95"/>
      <c r="RX34" s="95"/>
      <c r="RY34" s="95"/>
      <c r="RZ34" s="95"/>
      <c r="SA34" s="95"/>
      <c r="SB34" s="95"/>
      <c r="SC34" s="95"/>
      <c r="SD34" s="95"/>
      <c r="SE34" s="95"/>
      <c r="SF34" s="95"/>
      <c r="SG34" s="95"/>
      <c r="SH34" s="95"/>
      <c r="SI34" s="95"/>
      <c r="SJ34" s="95"/>
      <c r="SK34" s="95"/>
      <c r="SL34" s="95"/>
      <c r="SM34" s="95"/>
      <c r="SN34" s="95"/>
      <c r="SO34" s="95"/>
      <c r="SP34" s="95"/>
      <c r="SQ34" s="95"/>
      <c r="SR34" s="95"/>
      <c r="SS34" s="95"/>
      <c r="ST34" s="95"/>
      <c r="SU34" s="95"/>
      <c r="SV34" s="95"/>
      <c r="SW34" s="95"/>
      <c r="SX34" s="95"/>
      <c r="SY34" s="95"/>
      <c r="SZ34" s="95"/>
      <c r="TA34" s="95"/>
      <c r="TB34" s="95"/>
      <c r="TC34" s="95"/>
      <c r="TD34" s="95"/>
      <c r="TE34" s="95"/>
      <c r="TF34" s="95"/>
      <c r="TG34" s="95"/>
      <c r="TH34" s="95"/>
      <c r="TI34" s="95"/>
      <c r="TJ34" s="95"/>
      <c r="TK34" s="95"/>
      <c r="TL34" s="95"/>
      <c r="TM34" s="95"/>
      <c r="TN34" s="95"/>
      <c r="TO34" s="95"/>
      <c r="TP34" s="95"/>
      <c r="TQ34" s="95"/>
      <c r="TR34" s="95"/>
      <c r="TS34" s="95"/>
      <c r="TT34" s="95"/>
      <c r="TU34" s="95"/>
      <c r="TV34" s="95"/>
      <c r="TW34" s="95"/>
      <c r="TX34" s="95"/>
      <c r="TY34" s="95"/>
      <c r="TZ34" s="95"/>
      <c r="UA34" s="95"/>
      <c r="UB34" s="95"/>
      <c r="UC34" s="95"/>
      <c r="UD34" s="95"/>
      <c r="UE34" s="95"/>
      <c r="UF34" s="95"/>
      <c r="UG34" s="95"/>
      <c r="UH34" s="95"/>
      <c r="UI34" s="95"/>
      <c r="UJ34" s="95"/>
      <c r="UK34" s="95"/>
      <c r="UL34" s="95"/>
      <c r="UM34" s="95"/>
      <c r="UN34" s="95"/>
      <c r="UO34" s="95"/>
      <c r="UP34" s="95"/>
      <c r="UQ34" s="95"/>
      <c r="UR34" s="95"/>
      <c r="US34" s="95"/>
      <c r="UT34" s="95"/>
      <c r="UU34" s="95"/>
      <c r="UV34" s="95"/>
      <c r="UW34" s="95"/>
      <c r="UX34" s="95"/>
      <c r="UY34" s="95"/>
      <c r="UZ34" s="95"/>
      <c r="VA34" s="95"/>
      <c r="VB34" s="95"/>
      <c r="VC34" s="95"/>
      <c r="VD34" s="95"/>
      <c r="VE34" s="95"/>
      <c r="VF34" s="95"/>
      <c r="VG34" s="95"/>
      <c r="VH34" s="95"/>
      <c r="VI34" s="95"/>
      <c r="VJ34" s="95"/>
      <c r="VK34" s="95"/>
      <c r="VL34" s="95"/>
      <c r="VM34" s="95"/>
      <c r="VN34" s="95"/>
      <c r="VO34" s="95"/>
      <c r="VP34" s="95"/>
      <c r="VQ34" s="95"/>
      <c r="VR34" s="95"/>
      <c r="VS34" s="95"/>
      <c r="VT34" s="95"/>
      <c r="VU34" s="95"/>
      <c r="VV34" s="95"/>
      <c r="VW34" s="95"/>
      <c r="VX34" s="95"/>
      <c r="VY34" s="95"/>
      <c r="VZ34" s="95"/>
      <c r="WA34" s="95"/>
      <c r="WB34" s="95"/>
      <c r="WC34" s="95"/>
      <c r="WD34" s="95"/>
      <c r="WE34" s="95"/>
      <c r="WF34" s="95"/>
      <c r="WG34" s="95"/>
      <c r="WH34" s="95"/>
      <c r="WI34" s="95"/>
      <c r="WJ34" s="95"/>
      <c r="WK34" s="95"/>
      <c r="WL34" s="95"/>
      <c r="WM34" s="95"/>
      <c r="WN34" s="95"/>
      <c r="WO34" s="95"/>
      <c r="WP34" s="95"/>
      <c r="WQ34" s="95"/>
      <c r="WR34" s="95"/>
      <c r="WS34" s="95"/>
      <c r="WT34" s="95"/>
      <c r="WU34" s="95"/>
      <c r="WV34" s="95"/>
      <c r="WW34" s="95"/>
      <c r="WX34" s="95"/>
      <c r="WY34" s="95"/>
      <c r="WZ34" s="95"/>
      <c r="XA34" s="95"/>
      <c r="XB34" s="95"/>
      <c r="XC34" s="95"/>
      <c r="XD34" s="95"/>
      <c r="XE34" s="95"/>
      <c r="XF34" s="95"/>
      <c r="XG34" s="95"/>
      <c r="XH34" s="95"/>
      <c r="XI34" s="95"/>
      <c r="XJ34" s="95"/>
      <c r="XK34" s="95"/>
      <c r="XL34" s="95"/>
      <c r="XM34" s="95"/>
      <c r="XN34" s="95"/>
      <c r="XO34" s="95"/>
      <c r="XP34" s="95"/>
      <c r="XQ34" s="95"/>
      <c r="XR34" s="95"/>
      <c r="XS34" s="95"/>
      <c r="XT34" s="95"/>
      <c r="XU34" s="95"/>
      <c r="XV34" s="95"/>
      <c r="XW34" s="95"/>
      <c r="XX34" s="95"/>
      <c r="XY34" s="95"/>
      <c r="XZ34" s="95"/>
      <c r="YA34" s="95"/>
      <c r="YB34" s="95"/>
      <c r="YC34" s="95"/>
      <c r="YD34" s="95"/>
      <c r="YE34" s="95"/>
      <c r="YF34" s="95"/>
      <c r="YG34" s="95"/>
      <c r="YH34" s="95"/>
    </row>
    <row r="35" spans="2:658" ht="21.75" customHeight="1" thickBot="1">
      <c r="B35" s="68"/>
      <c r="C35" s="68"/>
      <c r="D35" s="68"/>
      <c r="E35" s="68"/>
      <c r="F35" s="68"/>
      <c r="G35" s="72"/>
      <c r="O35" s="62" t="s">
        <v>118</v>
      </c>
    </row>
    <row r="36" spans="2:658" ht="21.75" customHeight="1">
      <c r="B36" s="304" t="s">
        <v>68</v>
      </c>
      <c r="C36" s="305"/>
      <c r="D36" s="227" t="s">
        <v>154</v>
      </c>
      <c r="E36" s="227" t="s">
        <v>155</v>
      </c>
      <c r="F36" s="227" t="s">
        <v>156</v>
      </c>
      <c r="G36" s="227" t="s">
        <v>157</v>
      </c>
      <c r="H36" s="227" t="s">
        <v>158</v>
      </c>
      <c r="I36" s="227" t="s">
        <v>159</v>
      </c>
      <c r="J36" s="227" t="s">
        <v>160</v>
      </c>
      <c r="K36" s="227" t="s">
        <v>161</v>
      </c>
      <c r="L36" s="227" t="s">
        <v>162</v>
      </c>
      <c r="M36" s="227" t="s">
        <v>163</v>
      </c>
      <c r="N36" s="227" t="s">
        <v>164</v>
      </c>
      <c r="O36" s="228" t="s">
        <v>165</v>
      </c>
    </row>
    <row r="37" spans="2:658" ht="20.100000000000001" customHeight="1">
      <c r="B37" s="312" t="s">
        <v>69</v>
      </c>
      <c r="C37" s="73" t="s">
        <v>77</v>
      </c>
      <c r="D37" s="134">
        <v>1742634</v>
      </c>
      <c r="E37" s="135"/>
      <c r="F37" s="135"/>
      <c r="G37" s="135"/>
      <c r="H37" s="135"/>
      <c r="I37" s="135"/>
      <c r="J37" s="135"/>
      <c r="K37" s="136"/>
      <c r="L37" s="137"/>
      <c r="M37" s="134"/>
      <c r="N37" s="134"/>
      <c r="O37" s="229"/>
    </row>
    <row r="38" spans="2:658" ht="20.100000000000001" customHeight="1">
      <c r="B38" s="313"/>
      <c r="C38" s="73" t="s">
        <v>78</v>
      </c>
      <c r="D38" s="134">
        <v>2817190</v>
      </c>
      <c r="E38" s="135"/>
      <c r="F38" s="135"/>
      <c r="G38" s="135"/>
      <c r="H38" s="135"/>
      <c r="I38" s="135"/>
      <c r="J38" s="135"/>
      <c r="K38" s="136"/>
      <c r="L38" s="137"/>
      <c r="M38" s="134"/>
      <c r="N38" s="134"/>
      <c r="O38" s="229"/>
    </row>
    <row r="39" spans="2:658" ht="20.100000000000001" customHeight="1">
      <c r="B39" s="313"/>
      <c r="C39" s="73" t="s">
        <v>79</v>
      </c>
      <c r="D39" s="134">
        <v>0</v>
      </c>
      <c r="E39" s="135"/>
      <c r="F39" s="135"/>
      <c r="G39" s="135"/>
      <c r="H39" s="135"/>
      <c r="I39" s="135"/>
      <c r="J39" s="135"/>
      <c r="K39" s="136"/>
      <c r="L39" s="137"/>
      <c r="M39" s="134"/>
      <c r="N39" s="134"/>
      <c r="O39" s="229"/>
    </row>
    <row r="40" spans="2:658" ht="20.100000000000001" customHeight="1">
      <c r="B40" s="313"/>
      <c r="C40" s="73" t="s">
        <v>80</v>
      </c>
      <c r="D40" s="134">
        <v>3486603</v>
      </c>
      <c r="E40" s="135"/>
      <c r="F40" s="135"/>
      <c r="G40" s="135"/>
      <c r="H40" s="135"/>
      <c r="I40" s="135"/>
      <c r="J40" s="135"/>
      <c r="K40" s="136"/>
      <c r="L40" s="137"/>
      <c r="M40" s="134"/>
      <c r="N40" s="134"/>
      <c r="O40" s="229"/>
    </row>
    <row r="41" spans="2:658" ht="20.100000000000001" customHeight="1">
      <c r="B41" s="314"/>
      <c r="C41" s="73" t="s">
        <v>81</v>
      </c>
      <c r="D41" s="134">
        <v>449</v>
      </c>
      <c r="E41" s="135"/>
      <c r="F41" s="135"/>
      <c r="G41" s="135"/>
      <c r="H41" s="135"/>
      <c r="I41" s="135"/>
      <c r="J41" s="135"/>
      <c r="K41" s="136"/>
      <c r="L41" s="137"/>
      <c r="M41" s="134"/>
      <c r="N41" s="134"/>
      <c r="O41" s="229"/>
    </row>
    <row r="42" spans="2:658" ht="20.100000000000001" customHeight="1">
      <c r="B42" s="312" t="s">
        <v>70</v>
      </c>
      <c r="C42" s="73" t="s">
        <v>77</v>
      </c>
      <c r="D42" s="134">
        <v>234213</v>
      </c>
      <c r="E42" s="135"/>
      <c r="F42" s="135"/>
      <c r="G42" s="135"/>
      <c r="H42" s="135"/>
      <c r="I42" s="135"/>
      <c r="J42" s="135"/>
      <c r="K42" s="136"/>
      <c r="L42" s="137"/>
      <c r="M42" s="134"/>
      <c r="N42" s="134"/>
      <c r="O42" s="229"/>
    </row>
    <row r="43" spans="2:658" ht="20.100000000000001" customHeight="1">
      <c r="B43" s="313"/>
      <c r="C43" s="73" t="s">
        <v>78</v>
      </c>
      <c r="D43" s="134">
        <v>1076700</v>
      </c>
      <c r="E43" s="135"/>
      <c r="F43" s="135"/>
      <c r="G43" s="135"/>
      <c r="H43" s="135"/>
      <c r="I43" s="135"/>
      <c r="J43" s="135"/>
      <c r="K43" s="136"/>
      <c r="L43" s="137"/>
      <c r="M43" s="134"/>
      <c r="N43" s="134"/>
      <c r="O43" s="229"/>
    </row>
    <row r="44" spans="2:658" ht="20.100000000000001" customHeight="1">
      <c r="B44" s="313"/>
      <c r="C44" s="73" t="s">
        <v>79</v>
      </c>
      <c r="D44" s="134">
        <v>1064671</v>
      </c>
      <c r="E44" s="135"/>
      <c r="F44" s="135"/>
      <c r="G44" s="135"/>
      <c r="H44" s="135"/>
      <c r="I44" s="135"/>
      <c r="J44" s="135"/>
      <c r="K44" s="136"/>
      <c r="L44" s="137"/>
      <c r="M44" s="134"/>
      <c r="N44" s="134"/>
      <c r="O44" s="229"/>
    </row>
    <row r="45" spans="2:658" ht="20.100000000000001" customHeight="1">
      <c r="B45" s="313"/>
      <c r="C45" s="73" t="s">
        <v>80</v>
      </c>
      <c r="D45" s="134">
        <v>669910</v>
      </c>
      <c r="E45" s="135"/>
      <c r="F45" s="135"/>
      <c r="G45" s="135"/>
      <c r="H45" s="135"/>
      <c r="I45" s="135"/>
      <c r="J45" s="135"/>
      <c r="K45" s="136"/>
      <c r="L45" s="137"/>
      <c r="M45" s="134"/>
      <c r="N45" s="134"/>
      <c r="O45" s="229"/>
    </row>
    <row r="46" spans="2:658" ht="20.100000000000001" customHeight="1">
      <c r="B46" s="314"/>
      <c r="C46" s="73" t="s">
        <v>81</v>
      </c>
      <c r="D46" s="134">
        <v>0</v>
      </c>
      <c r="E46" s="135"/>
      <c r="F46" s="135"/>
      <c r="G46" s="135"/>
      <c r="H46" s="135"/>
      <c r="I46" s="135"/>
      <c r="J46" s="135"/>
      <c r="K46" s="136"/>
      <c r="L46" s="137"/>
      <c r="M46" s="134"/>
      <c r="N46" s="134"/>
      <c r="O46" s="229"/>
    </row>
    <row r="47" spans="2:658" ht="20.100000000000001" customHeight="1">
      <c r="B47" s="312" t="s">
        <v>73</v>
      </c>
      <c r="C47" s="73" t="s">
        <v>77</v>
      </c>
      <c r="D47" s="134">
        <v>118457</v>
      </c>
      <c r="E47" s="135"/>
      <c r="F47" s="135"/>
      <c r="G47" s="135"/>
      <c r="H47" s="135"/>
      <c r="I47" s="135"/>
      <c r="J47" s="135"/>
      <c r="K47" s="136"/>
      <c r="L47" s="137"/>
      <c r="M47" s="134"/>
      <c r="N47" s="134"/>
      <c r="O47" s="229"/>
    </row>
    <row r="48" spans="2:658" ht="20.100000000000001" customHeight="1">
      <c r="B48" s="313"/>
      <c r="C48" s="73" t="s">
        <v>78</v>
      </c>
      <c r="D48" s="134">
        <v>580685</v>
      </c>
      <c r="E48" s="135"/>
      <c r="F48" s="135"/>
      <c r="G48" s="135"/>
      <c r="H48" s="135"/>
      <c r="I48" s="135"/>
      <c r="J48" s="135"/>
      <c r="K48" s="136"/>
      <c r="L48" s="137"/>
      <c r="M48" s="134"/>
      <c r="N48" s="134"/>
      <c r="O48" s="229"/>
    </row>
    <row r="49" spans="2:15" ht="20.100000000000001" customHeight="1">
      <c r="B49" s="313"/>
      <c r="C49" s="73" t="s">
        <v>79</v>
      </c>
      <c r="D49" s="134">
        <v>353293</v>
      </c>
      <c r="E49" s="135"/>
      <c r="F49" s="135"/>
      <c r="G49" s="135"/>
      <c r="H49" s="135"/>
      <c r="I49" s="135"/>
      <c r="J49" s="135"/>
      <c r="K49" s="136"/>
      <c r="L49" s="137"/>
      <c r="M49" s="134"/>
      <c r="N49" s="134"/>
      <c r="O49" s="229"/>
    </row>
    <row r="50" spans="2:15" ht="20.100000000000001" customHeight="1">
      <c r="B50" s="313"/>
      <c r="C50" s="73" t="s">
        <v>80</v>
      </c>
      <c r="D50" s="134">
        <v>312001</v>
      </c>
      <c r="E50" s="135"/>
      <c r="F50" s="135"/>
      <c r="G50" s="135"/>
      <c r="H50" s="135"/>
      <c r="I50" s="135"/>
      <c r="J50" s="135"/>
      <c r="K50" s="171"/>
      <c r="L50" s="172"/>
      <c r="M50" s="134"/>
      <c r="N50" s="134"/>
      <c r="O50" s="229"/>
    </row>
    <row r="51" spans="2:15" ht="20.100000000000001" customHeight="1">
      <c r="B51" s="314"/>
      <c r="C51" s="73" t="s">
        <v>81</v>
      </c>
      <c r="D51" s="134">
        <v>0</v>
      </c>
      <c r="E51" s="135"/>
      <c r="F51" s="135"/>
      <c r="G51" s="135"/>
      <c r="H51" s="135"/>
      <c r="I51" s="135"/>
      <c r="J51" s="135"/>
      <c r="K51" s="171"/>
      <c r="L51" s="172"/>
      <c r="M51" s="134"/>
      <c r="N51" s="134"/>
      <c r="O51" s="229"/>
    </row>
    <row r="52" spans="2:15" ht="20.100000000000001" customHeight="1">
      <c r="B52" s="312" t="s">
        <v>74</v>
      </c>
      <c r="C52" s="73" t="s">
        <v>77</v>
      </c>
      <c r="D52" s="134">
        <v>0</v>
      </c>
      <c r="E52" s="135"/>
      <c r="F52" s="135"/>
      <c r="G52" s="135"/>
      <c r="H52" s="135"/>
      <c r="I52" s="135"/>
      <c r="J52" s="135"/>
      <c r="K52" s="171"/>
      <c r="L52" s="172"/>
      <c r="M52" s="134"/>
      <c r="N52" s="134"/>
      <c r="O52" s="229"/>
    </row>
    <row r="53" spans="2:15" ht="20.100000000000001" customHeight="1">
      <c r="B53" s="313"/>
      <c r="C53" s="73" t="s">
        <v>78</v>
      </c>
      <c r="D53" s="134">
        <v>1627762</v>
      </c>
      <c r="E53" s="200"/>
      <c r="F53" s="135"/>
      <c r="G53" s="135"/>
      <c r="H53" s="135"/>
      <c r="I53" s="135"/>
      <c r="J53" s="135"/>
      <c r="K53" s="171"/>
      <c r="L53" s="172"/>
      <c r="M53" s="134"/>
      <c r="N53" s="134"/>
      <c r="O53" s="229"/>
    </row>
    <row r="54" spans="2:15" ht="20.100000000000001" customHeight="1">
      <c r="B54" s="313"/>
      <c r="C54" s="73" t="s">
        <v>79</v>
      </c>
      <c r="D54" s="134">
        <v>1004635</v>
      </c>
      <c r="E54" s="200"/>
      <c r="F54" s="135"/>
      <c r="G54" s="135"/>
      <c r="H54" s="135"/>
      <c r="I54" s="135"/>
      <c r="J54" s="135"/>
      <c r="K54" s="171"/>
      <c r="L54" s="172"/>
      <c r="M54" s="134"/>
      <c r="N54" s="134"/>
      <c r="O54" s="229"/>
    </row>
    <row r="55" spans="2:15" ht="20.100000000000001" customHeight="1">
      <c r="B55" s="313"/>
      <c r="C55" s="73" t="s">
        <v>80</v>
      </c>
      <c r="D55" s="134">
        <v>123156</v>
      </c>
      <c r="E55" s="200"/>
      <c r="F55" s="135"/>
      <c r="G55" s="135"/>
      <c r="H55" s="135"/>
      <c r="I55" s="135"/>
      <c r="J55" s="135"/>
      <c r="K55" s="171"/>
      <c r="L55" s="172"/>
      <c r="M55" s="134"/>
      <c r="N55" s="134"/>
      <c r="O55" s="229"/>
    </row>
    <row r="56" spans="2:15" ht="20.100000000000001" customHeight="1">
      <c r="B56" s="314"/>
      <c r="C56" s="73" t="s">
        <v>81</v>
      </c>
      <c r="D56" s="134">
        <v>0</v>
      </c>
      <c r="E56" s="135"/>
      <c r="F56" s="135"/>
      <c r="G56" s="135"/>
      <c r="H56" s="135"/>
      <c r="I56" s="135"/>
      <c r="J56" s="135"/>
      <c r="K56" s="171"/>
      <c r="L56" s="172"/>
      <c r="M56" s="134"/>
      <c r="N56" s="134"/>
      <c r="O56" s="229"/>
    </row>
    <row r="57" spans="2:15" ht="20.100000000000001" customHeight="1">
      <c r="B57" s="312" t="s">
        <v>82</v>
      </c>
      <c r="C57" s="73" t="s">
        <v>77</v>
      </c>
      <c r="D57" s="134">
        <v>38975</v>
      </c>
      <c r="E57" s="135"/>
      <c r="F57" s="135"/>
      <c r="G57" s="135"/>
      <c r="H57" s="135"/>
      <c r="I57" s="135"/>
      <c r="J57" s="135"/>
      <c r="K57" s="171"/>
      <c r="L57" s="172"/>
      <c r="M57" s="134"/>
      <c r="N57" s="134"/>
      <c r="O57" s="229"/>
    </row>
    <row r="58" spans="2:15" ht="20.100000000000001" customHeight="1">
      <c r="B58" s="313"/>
      <c r="C58" s="73" t="s">
        <v>78</v>
      </c>
      <c r="D58" s="134">
        <v>479206</v>
      </c>
      <c r="E58" s="135"/>
      <c r="F58" s="135"/>
      <c r="G58" s="135"/>
      <c r="H58" s="135"/>
      <c r="I58" s="135"/>
      <c r="J58" s="135"/>
      <c r="K58" s="171"/>
      <c r="L58" s="172"/>
      <c r="M58" s="134"/>
      <c r="N58" s="134"/>
      <c r="O58" s="229"/>
    </row>
    <row r="59" spans="2:15" ht="20.100000000000001" customHeight="1">
      <c r="B59" s="313"/>
      <c r="C59" s="73" t="s">
        <v>79</v>
      </c>
      <c r="D59" s="134">
        <v>2462954</v>
      </c>
      <c r="E59" s="135"/>
      <c r="F59" s="135"/>
      <c r="G59" s="135"/>
      <c r="H59" s="135"/>
      <c r="I59" s="135"/>
      <c r="J59" s="135"/>
      <c r="K59" s="171"/>
      <c r="L59" s="172"/>
      <c r="M59" s="134"/>
      <c r="N59" s="134"/>
      <c r="O59" s="229"/>
    </row>
    <row r="60" spans="2:15" ht="20.100000000000001" customHeight="1">
      <c r="B60" s="313"/>
      <c r="C60" s="73" t="s">
        <v>80</v>
      </c>
      <c r="D60" s="134">
        <v>0</v>
      </c>
      <c r="E60" s="135"/>
      <c r="F60" s="135"/>
      <c r="G60" s="135"/>
      <c r="H60" s="135"/>
      <c r="I60" s="135"/>
      <c r="J60" s="135"/>
      <c r="K60" s="171"/>
      <c r="L60" s="172"/>
      <c r="M60" s="134"/>
      <c r="N60" s="134"/>
      <c r="O60" s="229"/>
    </row>
    <row r="61" spans="2:15" ht="20.100000000000001" customHeight="1">
      <c r="B61" s="314"/>
      <c r="C61" s="73" t="s">
        <v>81</v>
      </c>
      <c r="D61" s="134">
        <v>0</v>
      </c>
      <c r="E61" s="135"/>
      <c r="F61" s="135"/>
      <c r="G61" s="135"/>
      <c r="H61" s="135"/>
      <c r="I61" s="135"/>
      <c r="J61" s="135"/>
      <c r="K61" s="171"/>
      <c r="L61" s="172"/>
      <c r="M61" s="134"/>
      <c r="N61" s="134"/>
      <c r="O61" s="229"/>
    </row>
    <row r="62" spans="2:15" ht="20.100000000000001" customHeight="1">
      <c r="B62" s="312" t="s">
        <v>83</v>
      </c>
      <c r="C62" s="73" t="s">
        <v>77</v>
      </c>
      <c r="D62" s="134">
        <v>3136</v>
      </c>
      <c r="E62" s="135"/>
      <c r="F62" s="135"/>
      <c r="G62" s="135"/>
      <c r="H62" s="135"/>
      <c r="I62" s="135"/>
      <c r="J62" s="135"/>
      <c r="K62" s="171"/>
      <c r="L62" s="172"/>
      <c r="M62" s="134"/>
      <c r="N62" s="134"/>
      <c r="O62" s="229"/>
    </row>
    <row r="63" spans="2:15" ht="20.100000000000001" customHeight="1">
      <c r="B63" s="313"/>
      <c r="C63" s="73" t="s">
        <v>78</v>
      </c>
      <c r="D63" s="134">
        <v>72444</v>
      </c>
      <c r="E63" s="135"/>
      <c r="F63" s="135"/>
      <c r="G63" s="135"/>
      <c r="H63" s="135"/>
      <c r="I63" s="135"/>
      <c r="J63" s="135"/>
      <c r="K63" s="171"/>
      <c r="L63" s="172"/>
      <c r="M63" s="134"/>
      <c r="N63" s="134"/>
      <c r="O63" s="229"/>
    </row>
    <row r="64" spans="2:15" ht="20.100000000000001" customHeight="1">
      <c r="B64" s="313"/>
      <c r="C64" s="73" t="s">
        <v>79</v>
      </c>
      <c r="D64" s="134">
        <v>38785</v>
      </c>
      <c r="E64" s="135"/>
      <c r="F64" s="135"/>
      <c r="G64" s="135"/>
      <c r="H64" s="135"/>
      <c r="I64" s="135"/>
      <c r="J64" s="135"/>
      <c r="K64" s="171"/>
      <c r="L64" s="172"/>
      <c r="M64" s="134"/>
      <c r="N64" s="134"/>
      <c r="O64" s="229"/>
    </row>
    <row r="65" spans="2:15" ht="20.100000000000001" customHeight="1">
      <c r="B65" s="313"/>
      <c r="C65" s="73" t="s">
        <v>80</v>
      </c>
      <c r="D65" s="134">
        <v>3512</v>
      </c>
      <c r="E65" s="135"/>
      <c r="F65" s="135"/>
      <c r="G65" s="135"/>
      <c r="H65" s="135"/>
      <c r="I65" s="135"/>
      <c r="J65" s="135"/>
      <c r="K65" s="171"/>
      <c r="L65" s="172"/>
      <c r="M65" s="134"/>
      <c r="N65" s="134"/>
      <c r="O65" s="229"/>
    </row>
    <row r="66" spans="2:15" ht="20.100000000000001" customHeight="1">
      <c r="B66" s="315"/>
      <c r="C66" s="178" t="s">
        <v>81</v>
      </c>
      <c r="D66" s="134">
        <v>0</v>
      </c>
      <c r="E66" s="135"/>
      <c r="F66" s="135"/>
      <c r="G66" s="135"/>
      <c r="H66" s="135"/>
      <c r="I66" s="135"/>
      <c r="J66" s="135"/>
      <c r="K66" s="171"/>
      <c r="L66" s="172"/>
      <c r="M66" s="134"/>
      <c r="N66" s="134"/>
      <c r="O66" s="229"/>
    </row>
    <row r="67" spans="2:15" ht="21.75" customHeight="1">
      <c r="B67" s="316" t="s">
        <v>102</v>
      </c>
      <c r="C67" s="177" t="s">
        <v>77</v>
      </c>
      <c r="D67" s="173">
        <f t="shared" ref="D67:D71" si="6">D37+D42+D47+D52+D57+D62</f>
        <v>2137415</v>
      </c>
      <c r="E67" s="174"/>
      <c r="F67" s="174"/>
      <c r="G67" s="174"/>
      <c r="H67" s="174"/>
      <c r="I67" s="174"/>
      <c r="J67" s="174"/>
      <c r="K67" s="175"/>
      <c r="L67" s="176"/>
      <c r="M67" s="173"/>
      <c r="N67" s="173"/>
      <c r="O67" s="230"/>
    </row>
    <row r="68" spans="2:15" ht="21.75" customHeight="1">
      <c r="B68" s="316"/>
      <c r="C68" s="102" t="s">
        <v>78</v>
      </c>
      <c r="D68" s="173">
        <f t="shared" si="6"/>
        <v>6653987</v>
      </c>
      <c r="E68" s="174"/>
      <c r="F68" s="174"/>
      <c r="G68" s="174"/>
      <c r="H68" s="174"/>
      <c r="I68" s="174"/>
      <c r="J68" s="174"/>
      <c r="K68" s="175"/>
      <c r="L68" s="176"/>
      <c r="M68" s="173"/>
      <c r="N68" s="173"/>
      <c r="O68" s="230"/>
    </row>
    <row r="69" spans="2:15" ht="21.75" customHeight="1">
      <c r="B69" s="316"/>
      <c r="C69" s="102" t="s">
        <v>79</v>
      </c>
      <c r="D69" s="173">
        <f t="shared" si="6"/>
        <v>4924338</v>
      </c>
      <c r="E69" s="174"/>
      <c r="F69" s="174"/>
      <c r="G69" s="174"/>
      <c r="H69" s="174"/>
      <c r="I69" s="174"/>
      <c r="J69" s="174"/>
      <c r="K69" s="175"/>
      <c r="L69" s="176"/>
      <c r="M69" s="173"/>
      <c r="N69" s="173"/>
      <c r="O69" s="230"/>
    </row>
    <row r="70" spans="2:15" ht="21.75" customHeight="1">
      <c r="B70" s="316"/>
      <c r="C70" s="102" t="s">
        <v>80</v>
      </c>
      <c r="D70" s="173">
        <f t="shared" si="6"/>
        <v>4595182</v>
      </c>
      <c r="E70" s="174"/>
      <c r="F70" s="174"/>
      <c r="G70" s="174"/>
      <c r="H70" s="174"/>
      <c r="I70" s="174"/>
      <c r="J70" s="174"/>
      <c r="K70" s="175"/>
      <c r="L70" s="176"/>
      <c r="M70" s="173"/>
      <c r="N70" s="173"/>
      <c r="O70" s="230"/>
    </row>
    <row r="71" spans="2:15" ht="21.75" customHeight="1" thickBot="1">
      <c r="B71" s="317"/>
      <c r="C71" s="231" t="s">
        <v>81</v>
      </c>
      <c r="D71" s="232">
        <f t="shared" si="6"/>
        <v>449</v>
      </c>
      <c r="E71" s="233"/>
      <c r="F71" s="233"/>
      <c r="G71" s="233"/>
      <c r="H71" s="233"/>
      <c r="I71" s="233"/>
      <c r="J71" s="233"/>
      <c r="K71" s="234"/>
      <c r="L71" s="235"/>
      <c r="M71" s="232"/>
      <c r="N71" s="232"/>
      <c r="O71" s="236"/>
    </row>
    <row r="72" spans="2:15" ht="21.75" customHeight="1">
      <c r="B72" s="61"/>
    </row>
    <row r="73" spans="2:15" ht="21.75" customHeight="1">
      <c r="B73" s="61"/>
    </row>
    <row r="74" spans="2:15" ht="21.75" customHeight="1">
      <c r="B74" s="307" t="s">
        <v>178</v>
      </c>
      <c r="C74" s="307"/>
      <c r="D74" s="307"/>
      <c r="E74" s="307"/>
      <c r="F74" s="307"/>
    </row>
    <row r="75" spans="2:15" ht="21.75" customHeight="1" thickBot="1">
      <c r="B75" s="119"/>
      <c r="D75" s="119"/>
      <c r="E75" s="119"/>
      <c r="F75" s="119"/>
      <c r="G75" s="72"/>
      <c r="O75" s="62" t="s">
        <v>118</v>
      </c>
    </row>
    <row r="76" spans="2:15" ht="21.75" customHeight="1">
      <c r="B76" s="308" t="s">
        <v>125</v>
      </c>
      <c r="C76" s="309"/>
      <c r="D76" s="120" t="s">
        <v>154</v>
      </c>
      <c r="E76" s="120" t="s">
        <v>155</v>
      </c>
      <c r="F76" s="120" t="s">
        <v>156</v>
      </c>
      <c r="G76" s="120" t="s">
        <v>157</v>
      </c>
      <c r="H76" s="120" t="s">
        <v>158</v>
      </c>
      <c r="I76" s="120" t="s">
        <v>159</v>
      </c>
      <c r="J76" s="120" t="s">
        <v>160</v>
      </c>
      <c r="K76" s="120" t="s">
        <v>161</v>
      </c>
      <c r="L76" s="120" t="s">
        <v>162</v>
      </c>
      <c r="M76" s="120" t="s">
        <v>163</v>
      </c>
      <c r="N76" s="120" t="s">
        <v>164</v>
      </c>
      <c r="O76" s="226" t="s">
        <v>165</v>
      </c>
    </row>
    <row r="77" spans="2:15" s="65" customFormat="1" ht="21.75" customHeight="1">
      <c r="B77" s="126" t="s">
        <v>126</v>
      </c>
      <c r="C77" s="128" t="s">
        <v>137</v>
      </c>
      <c r="D77" s="134">
        <v>3687130</v>
      </c>
      <c r="E77" s="99"/>
      <c r="F77" s="99"/>
      <c r="G77" s="99"/>
      <c r="H77" s="99"/>
      <c r="I77" s="99"/>
      <c r="J77" s="99"/>
      <c r="K77" s="100"/>
      <c r="L77" s="101"/>
      <c r="M77" s="98"/>
      <c r="N77" s="99"/>
      <c r="O77" s="121"/>
    </row>
    <row r="78" spans="2:15" s="65" customFormat="1" ht="21.75" customHeight="1">
      <c r="B78" s="127" t="s">
        <v>127</v>
      </c>
      <c r="C78" s="129" t="s">
        <v>137</v>
      </c>
      <c r="D78" s="134">
        <v>3363330</v>
      </c>
      <c r="E78" s="75"/>
      <c r="F78" s="75"/>
      <c r="G78" s="75"/>
      <c r="H78" s="75"/>
      <c r="I78" s="75"/>
      <c r="J78" s="75"/>
      <c r="K78" s="82"/>
      <c r="L78" s="83"/>
      <c r="M78" s="76"/>
      <c r="N78" s="75"/>
      <c r="O78" s="122"/>
    </row>
    <row r="79" spans="2:15" s="65" customFormat="1" ht="21.75" customHeight="1">
      <c r="B79" s="127" t="s">
        <v>128</v>
      </c>
      <c r="C79" s="129" t="s">
        <v>137</v>
      </c>
      <c r="D79" s="134">
        <v>1856778</v>
      </c>
      <c r="E79" s="75"/>
      <c r="F79" s="75"/>
      <c r="G79" s="75"/>
      <c r="H79" s="75"/>
      <c r="I79" s="75"/>
      <c r="J79" s="75"/>
      <c r="K79" s="82"/>
      <c r="L79" s="83"/>
      <c r="M79" s="76"/>
      <c r="N79" s="75"/>
      <c r="O79" s="122"/>
    </row>
    <row r="80" spans="2:15" s="65" customFormat="1" ht="21.75" customHeight="1">
      <c r="B80" s="127" t="s">
        <v>129</v>
      </c>
      <c r="C80" s="129" t="s">
        <v>137</v>
      </c>
      <c r="D80" s="134">
        <v>1174421</v>
      </c>
      <c r="E80" s="75"/>
      <c r="F80" s="75"/>
      <c r="G80" s="75"/>
      <c r="H80" s="75"/>
      <c r="I80" s="75"/>
      <c r="J80" s="75"/>
      <c r="K80" s="82"/>
      <c r="L80" s="83"/>
      <c r="M80" s="76"/>
      <c r="N80" s="75"/>
      <c r="O80" s="122"/>
    </row>
    <row r="81" spans="2:15" s="65" customFormat="1" ht="21.75" customHeight="1">
      <c r="B81" s="127" t="s">
        <v>130</v>
      </c>
      <c r="C81" s="129" t="s">
        <v>137</v>
      </c>
      <c r="D81" s="134">
        <v>771715</v>
      </c>
      <c r="E81" s="75"/>
      <c r="F81" s="75"/>
      <c r="G81" s="75"/>
      <c r="H81" s="75"/>
      <c r="I81" s="75"/>
      <c r="J81" s="75"/>
      <c r="K81" s="82"/>
      <c r="L81" s="83"/>
      <c r="M81" s="76"/>
      <c r="N81" s="75"/>
      <c r="O81" s="122"/>
    </row>
    <row r="82" spans="2:15" s="65" customFormat="1" ht="21.75" customHeight="1">
      <c r="B82" s="127" t="s">
        <v>131</v>
      </c>
      <c r="C82" s="129" t="s">
        <v>137</v>
      </c>
      <c r="D82" s="134">
        <v>625931</v>
      </c>
      <c r="E82" s="75"/>
      <c r="F82" s="75"/>
      <c r="G82" s="75"/>
      <c r="H82" s="75"/>
      <c r="I82" s="75"/>
      <c r="J82" s="75"/>
      <c r="K82" s="82"/>
      <c r="L82" s="83"/>
      <c r="M82" s="76"/>
      <c r="N82" s="75"/>
      <c r="O82" s="122"/>
    </row>
    <row r="83" spans="2:15" s="65" customFormat="1" ht="21.75" customHeight="1">
      <c r="B83" s="127" t="s">
        <v>132</v>
      </c>
      <c r="C83" s="129" t="s">
        <v>137</v>
      </c>
      <c r="D83" s="134">
        <v>225805</v>
      </c>
      <c r="E83" s="75"/>
      <c r="F83" s="75"/>
      <c r="G83" s="75"/>
      <c r="H83" s="75"/>
      <c r="I83" s="75"/>
      <c r="J83" s="75"/>
      <c r="K83" s="82"/>
      <c r="L83" s="83"/>
      <c r="M83" s="76"/>
      <c r="N83" s="75"/>
      <c r="O83" s="122"/>
    </row>
    <row r="84" spans="2:15" s="65" customFormat="1" ht="21.75" customHeight="1">
      <c r="B84" s="127" t="s">
        <v>133</v>
      </c>
      <c r="C84" s="129" t="s">
        <v>137</v>
      </c>
      <c r="D84" s="134">
        <v>88760</v>
      </c>
      <c r="E84" s="75"/>
      <c r="F84" s="75"/>
      <c r="G84" s="75"/>
      <c r="H84" s="75"/>
      <c r="I84" s="75"/>
      <c r="J84" s="75"/>
      <c r="K84" s="82"/>
      <c r="L84" s="83"/>
      <c r="M84" s="76"/>
      <c r="N84" s="75"/>
      <c r="O84" s="122"/>
    </row>
    <row r="85" spans="2:15" s="65" customFormat="1" ht="21.75" customHeight="1">
      <c r="B85" s="127" t="s">
        <v>134</v>
      </c>
      <c r="C85" s="129" t="s">
        <v>138</v>
      </c>
      <c r="D85" s="134">
        <v>27358</v>
      </c>
      <c r="E85" s="75"/>
      <c r="F85" s="75"/>
      <c r="G85" s="75"/>
      <c r="H85" s="75"/>
      <c r="I85" s="75"/>
      <c r="J85" s="75"/>
      <c r="K85" s="82"/>
      <c r="L85" s="83"/>
      <c r="M85" s="76"/>
      <c r="N85" s="75"/>
      <c r="O85" s="122"/>
    </row>
    <row r="86" spans="2:15" s="65" customFormat="1" ht="21.75" customHeight="1">
      <c r="B86" s="127" t="s">
        <v>135</v>
      </c>
      <c r="C86" s="129" t="s">
        <v>138</v>
      </c>
      <c r="D86" s="134">
        <v>20972</v>
      </c>
      <c r="E86" s="75"/>
      <c r="F86" s="75"/>
      <c r="G86" s="75"/>
      <c r="H86" s="75"/>
      <c r="I86" s="75"/>
      <c r="J86" s="75"/>
      <c r="K86" s="82"/>
      <c r="L86" s="83"/>
      <c r="M86" s="76"/>
      <c r="N86" s="75"/>
      <c r="O86" s="122"/>
    </row>
    <row r="87" spans="2:15" s="65" customFormat="1" ht="21.75" customHeight="1">
      <c r="B87" s="127" t="s">
        <v>136</v>
      </c>
      <c r="C87" s="129" t="s">
        <v>137</v>
      </c>
      <c r="D87" s="134">
        <v>14683</v>
      </c>
      <c r="E87" s="75"/>
      <c r="F87" s="75"/>
      <c r="G87" s="75"/>
      <c r="H87" s="75"/>
      <c r="I87" s="75"/>
      <c r="J87" s="75"/>
      <c r="K87" s="82"/>
      <c r="L87" s="83"/>
      <c r="M87" s="76"/>
      <c r="N87" s="75"/>
      <c r="O87" s="122"/>
    </row>
    <row r="88" spans="2:15" s="65" customFormat="1" ht="21.75" customHeight="1" thickBot="1">
      <c r="B88" s="310" t="s">
        <v>72</v>
      </c>
      <c r="C88" s="311"/>
      <c r="D88" s="123">
        <f>SUM(D77:D87)</f>
        <v>11856883</v>
      </c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5"/>
    </row>
    <row r="89" spans="2:15" ht="21.75" customHeight="1">
      <c r="B89" s="303" t="s">
        <v>166</v>
      </c>
      <c r="C89" s="303"/>
      <c r="D89" s="303"/>
      <c r="E89" s="303"/>
      <c r="F89" s="303"/>
      <c r="G89" s="303"/>
    </row>
  </sheetData>
  <mergeCells count="18">
    <mergeCell ref="B1:F1"/>
    <mergeCell ref="B4:F4"/>
    <mergeCell ref="B11:F11"/>
    <mergeCell ref="B20:F20"/>
    <mergeCell ref="B34:G34"/>
    <mergeCell ref="B89:G89"/>
    <mergeCell ref="B36:C36"/>
    <mergeCell ref="B18:G18"/>
    <mergeCell ref="B74:F74"/>
    <mergeCell ref="B76:C76"/>
    <mergeCell ref="B88:C88"/>
    <mergeCell ref="B57:B61"/>
    <mergeCell ref="B62:B66"/>
    <mergeCell ref="B37:B41"/>
    <mergeCell ref="B42:B46"/>
    <mergeCell ref="B67:B71"/>
    <mergeCell ref="B47:B51"/>
    <mergeCell ref="B52:B56"/>
  </mergeCells>
  <phoneticPr fontId="2" type="noConversion"/>
  <pageMargins left="0.70866141732283472" right="0.43307086614173229" top="0.39370078740157483" bottom="0.39370078740157483" header="0.31496062992125984" footer="0.70866141732283472"/>
  <pageSetup paperSize="9" scale="67" fitToHeight="3" orientation="landscape" horizontalDpi="4294967294" r:id="rId1"/>
  <rowBreaks count="1" manualBreakCount="1">
    <brk id="33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"/>
  <sheetViews>
    <sheetView tabSelected="1" view="pageBreakPreview" zoomScale="80" zoomScaleSheetLayoutView="80" workbookViewId="0">
      <pane xSplit="3" topLeftCell="D1" activePane="topRight" state="frozen"/>
      <selection pane="topRight" activeCell="B3" sqref="B3"/>
    </sheetView>
  </sheetViews>
  <sheetFormatPr defaultRowHeight="21.95" customHeight="1"/>
  <cols>
    <col min="1" max="1" width="4.21875" style="62" customWidth="1"/>
    <col min="2" max="2" width="13.88671875" style="62" bestFit="1" customWidth="1"/>
    <col min="3" max="3" width="12.44140625" style="62" customWidth="1"/>
    <col min="4" max="15" width="11.77734375" style="62" customWidth="1"/>
    <col min="16" max="27" width="8.88671875" style="95"/>
    <col min="28" max="16384" width="8.88671875" style="62"/>
  </cols>
  <sheetData>
    <row r="1" spans="2:15" ht="21.95" customHeight="1">
      <c r="B1" s="61"/>
    </row>
    <row r="2" spans="2:15" ht="21.95" customHeight="1">
      <c r="B2" s="61"/>
    </row>
    <row r="3" spans="2:15" ht="21.95" customHeight="1">
      <c r="B3" s="61"/>
    </row>
    <row r="4" spans="2:15" ht="21.95" customHeight="1" thickBot="1">
      <c r="B4" s="307" t="s">
        <v>84</v>
      </c>
      <c r="C4" s="307"/>
      <c r="D4" s="307"/>
      <c r="E4" s="307"/>
      <c r="F4" s="307"/>
      <c r="G4" s="307"/>
      <c r="O4" s="62" t="s">
        <v>118</v>
      </c>
    </row>
    <row r="5" spans="2:15" ht="21.95" customHeight="1">
      <c r="B5" s="340" t="s">
        <v>122</v>
      </c>
      <c r="C5" s="353"/>
      <c r="D5" s="257" t="s">
        <v>124</v>
      </c>
      <c r="E5" s="258" t="s">
        <v>155</v>
      </c>
      <c r="F5" s="258" t="s">
        <v>156</v>
      </c>
      <c r="G5" s="258" t="s">
        <v>157</v>
      </c>
      <c r="H5" s="258" t="s">
        <v>158</v>
      </c>
      <c r="I5" s="258" t="s">
        <v>159</v>
      </c>
      <c r="J5" s="258" t="s">
        <v>160</v>
      </c>
      <c r="K5" s="258" t="s">
        <v>161</v>
      </c>
      <c r="L5" s="258" t="s">
        <v>162</v>
      </c>
      <c r="M5" s="258" t="s">
        <v>163</v>
      </c>
      <c r="N5" s="258" t="s">
        <v>164</v>
      </c>
      <c r="O5" s="259" t="s">
        <v>165</v>
      </c>
    </row>
    <row r="6" spans="2:15" ht="21.95" customHeight="1">
      <c r="B6" s="354" t="s">
        <v>103</v>
      </c>
      <c r="C6" s="92" t="s">
        <v>85</v>
      </c>
      <c r="D6" s="91">
        <f>D34</f>
        <v>53639633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239"/>
    </row>
    <row r="7" spans="2:15" ht="21.95" customHeight="1">
      <c r="B7" s="355"/>
      <c r="C7" s="92" t="s">
        <v>105</v>
      </c>
      <c r="D7" s="91">
        <f>D35</f>
        <v>1046639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239"/>
    </row>
    <row r="8" spans="2:15" ht="21.95" customHeight="1">
      <c r="B8" s="356" t="s">
        <v>167</v>
      </c>
      <c r="C8" s="357"/>
      <c r="D8" s="91">
        <f>'무선통신(기타)'!C9</f>
        <v>382514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239"/>
    </row>
    <row r="9" spans="2:15" ht="21.95" customHeight="1">
      <c r="B9" s="356" t="s">
        <v>168</v>
      </c>
      <c r="C9" s="357"/>
      <c r="D9" s="91">
        <f>'무선통신(기타)'!C15</f>
        <v>18369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239"/>
    </row>
    <row r="10" spans="2:15" ht="21.95" customHeight="1">
      <c r="B10" s="356" t="s">
        <v>169</v>
      </c>
      <c r="C10" s="357"/>
      <c r="D10" s="91">
        <f>'무선통신(기타)'!C21</f>
        <v>51899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39"/>
    </row>
    <row r="11" spans="2:15" ht="21.95" customHeight="1" thickBot="1">
      <c r="B11" s="364" t="s">
        <v>170</v>
      </c>
      <c r="C11" s="365"/>
      <c r="D11" s="300">
        <f>'무선통신(기타)'!C30</f>
        <v>19763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2"/>
    </row>
    <row r="12" spans="2:15" ht="21.95" customHeight="1">
      <c r="B12" s="303" t="s">
        <v>109</v>
      </c>
      <c r="C12" s="303"/>
      <c r="D12" s="303"/>
      <c r="E12" s="303"/>
      <c r="F12" s="303"/>
      <c r="G12" s="303"/>
    </row>
    <row r="13" spans="2:15" ht="21.95" customHeight="1">
      <c r="B13" s="61"/>
    </row>
    <row r="14" spans="2:15" ht="21.95" customHeight="1">
      <c r="B14" s="307" t="s">
        <v>146</v>
      </c>
      <c r="C14" s="307"/>
      <c r="D14" s="307"/>
      <c r="E14" s="307"/>
      <c r="F14" s="307"/>
      <c r="G14" s="307"/>
    </row>
    <row r="15" spans="2:15" ht="21.95" customHeight="1">
      <c r="B15" s="61"/>
    </row>
    <row r="16" spans="2:15" ht="21.95" customHeight="1" thickBot="1">
      <c r="B16" s="307" t="s">
        <v>171</v>
      </c>
      <c r="C16" s="307"/>
      <c r="D16" s="307"/>
      <c r="E16" s="307"/>
      <c r="F16" s="307"/>
      <c r="G16" s="307"/>
      <c r="O16" s="62" t="s">
        <v>118</v>
      </c>
    </row>
    <row r="17" spans="2:15" ht="21.95" customHeight="1">
      <c r="B17" s="351" t="s">
        <v>95</v>
      </c>
      <c r="C17" s="352"/>
      <c r="D17" s="205" t="s">
        <v>124</v>
      </c>
      <c r="E17" s="206" t="s">
        <v>155</v>
      </c>
      <c r="F17" s="206" t="s">
        <v>156</v>
      </c>
      <c r="G17" s="206" t="s">
        <v>157</v>
      </c>
      <c r="H17" s="206" t="s">
        <v>158</v>
      </c>
      <c r="I17" s="206" t="s">
        <v>159</v>
      </c>
      <c r="J17" s="206" t="s">
        <v>160</v>
      </c>
      <c r="K17" s="207" t="s">
        <v>161</v>
      </c>
      <c r="L17" s="206" t="s">
        <v>162</v>
      </c>
      <c r="M17" s="205" t="s">
        <v>163</v>
      </c>
      <c r="N17" s="206" t="s">
        <v>164</v>
      </c>
      <c r="O17" s="259" t="s">
        <v>165</v>
      </c>
    </row>
    <row r="18" spans="2:15" ht="20.100000000000001" customHeight="1">
      <c r="B18" s="358" t="s">
        <v>86</v>
      </c>
      <c r="C18" s="77" t="s">
        <v>87</v>
      </c>
      <c r="D18" s="134">
        <v>4817921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208"/>
    </row>
    <row r="19" spans="2:15" ht="20.100000000000001" customHeight="1">
      <c r="B19" s="358"/>
      <c r="C19" s="78" t="s">
        <v>88</v>
      </c>
      <c r="D19" s="134">
        <v>13946758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208"/>
    </row>
    <row r="20" spans="2:15" ht="20.100000000000001" customHeight="1">
      <c r="B20" s="358"/>
      <c r="C20" s="78" t="s">
        <v>89</v>
      </c>
      <c r="D20" s="134">
        <v>8277293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208"/>
    </row>
    <row r="21" spans="2:15" ht="20.100000000000001" customHeight="1">
      <c r="B21" s="358"/>
      <c r="C21" s="117" t="s">
        <v>123</v>
      </c>
      <c r="D21" s="134">
        <f>D18+D19+D20</f>
        <v>27041972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208"/>
    </row>
    <row r="22" spans="2:15" ht="20.100000000000001" customHeight="1">
      <c r="B22" s="358"/>
      <c r="C22" s="97" t="s">
        <v>101</v>
      </c>
      <c r="D22" s="134">
        <v>116270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208"/>
    </row>
    <row r="23" spans="2:15" ht="20.100000000000001" customHeight="1">
      <c r="B23" s="322" t="s">
        <v>69</v>
      </c>
      <c r="C23" s="77" t="s">
        <v>87</v>
      </c>
      <c r="D23" s="134">
        <v>0</v>
      </c>
      <c r="E23" s="134"/>
      <c r="F23" s="134"/>
      <c r="G23" s="201"/>
      <c r="H23" s="201"/>
      <c r="I23" s="201"/>
      <c r="J23" s="201"/>
      <c r="K23" s="134"/>
      <c r="L23" s="134"/>
      <c r="M23" s="134"/>
      <c r="N23" s="134"/>
      <c r="O23" s="208"/>
    </row>
    <row r="24" spans="2:15" ht="20.100000000000001" customHeight="1">
      <c r="B24" s="323"/>
      <c r="C24" s="78" t="s">
        <v>88</v>
      </c>
      <c r="D24" s="134">
        <v>12123702</v>
      </c>
      <c r="E24" s="134"/>
      <c r="F24" s="134"/>
      <c r="G24" s="201"/>
      <c r="H24" s="201"/>
      <c r="I24" s="201"/>
      <c r="J24" s="201"/>
      <c r="K24" s="134"/>
      <c r="L24" s="134"/>
      <c r="M24" s="134"/>
      <c r="N24" s="134"/>
      <c r="O24" s="208"/>
    </row>
    <row r="25" spans="2:15" ht="20.100000000000001" customHeight="1">
      <c r="B25" s="323"/>
      <c r="C25" s="78" t="s">
        <v>89</v>
      </c>
      <c r="D25" s="134">
        <v>4484032</v>
      </c>
      <c r="E25" s="134"/>
      <c r="F25" s="134"/>
      <c r="G25" s="201"/>
      <c r="H25" s="201"/>
      <c r="I25" s="201"/>
      <c r="J25" s="201"/>
      <c r="K25" s="134"/>
      <c r="L25" s="134"/>
      <c r="M25" s="134"/>
      <c r="N25" s="134"/>
      <c r="O25" s="208"/>
    </row>
    <row r="26" spans="2:15" ht="20.100000000000001" customHeight="1">
      <c r="B26" s="323"/>
      <c r="C26" s="117" t="s">
        <v>123</v>
      </c>
      <c r="D26" s="134">
        <f>D23+D24+D25</f>
        <v>16607734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208"/>
    </row>
    <row r="27" spans="2:15" ht="20.100000000000001" customHeight="1">
      <c r="B27" s="323"/>
      <c r="C27" s="97" t="s">
        <v>101</v>
      </c>
      <c r="D27" s="134">
        <v>930369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08"/>
    </row>
    <row r="28" spans="2:15" ht="20.100000000000001" customHeight="1">
      <c r="B28" s="322" t="s">
        <v>71</v>
      </c>
      <c r="C28" s="78" t="s">
        <v>87</v>
      </c>
      <c r="D28" s="134">
        <v>5491909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260"/>
    </row>
    <row r="29" spans="2:15" ht="20.100000000000001" customHeight="1">
      <c r="B29" s="323"/>
      <c r="C29" s="78" t="s">
        <v>89</v>
      </c>
      <c r="D29" s="134">
        <v>4498018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260"/>
    </row>
    <row r="30" spans="2:15" ht="20.100000000000001" customHeight="1" thickBot="1">
      <c r="B30" s="324"/>
      <c r="C30" s="116" t="s">
        <v>119</v>
      </c>
      <c r="D30" s="134">
        <f>D28+D29</f>
        <v>9989927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208"/>
    </row>
    <row r="31" spans="2:15" ht="21.95" customHeight="1">
      <c r="B31" s="359" t="s">
        <v>104</v>
      </c>
      <c r="C31" s="79" t="s">
        <v>98</v>
      </c>
      <c r="D31" s="179">
        <v>10309830</v>
      </c>
      <c r="E31" s="190"/>
      <c r="F31" s="190"/>
      <c r="G31" s="190"/>
      <c r="H31" s="190"/>
      <c r="I31" s="190"/>
      <c r="J31" s="190"/>
      <c r="K31" s="191"/>
      <c r="L31" s="192"/>
      <c r="M31" s="179"/>
      <c r="N31" s="190"/>
      <c r="O31" s="209"/>
    </row>
    <row r="32" spans="2:15" ht="21.95" customHeight="1">
      <c r="B32" s="360"/>
      <c r="C32" s="80" t="s">
        <v>99</v>
      </c>
      <c r="D32" s="180">
        <v>26070460</v>
      </c>
      <c r="E32" s="193"/>
      <c r="F32" s="193"/>
      <c r="G32" s="193"/>
      <c r="H32" s="193"/>
      <c r="I32" s="193"/>
      <c r="J32" s="193"/>
      <c r="K32" s="194"/>
      <c r="L32" s="195"/>
      <c r="M32" s="180"/>
      <c r="N32" s="193"/>
      <c r="O32" s="210"/>
    </row>
    <row r="33" spans="2:15" ht="21.95" customHeight="1">
      <c r="B33" s="360"/>
      <c r="C33" s="80" t="s">
        <v>100</v>
      </c>
      <c r="D33" s="180">
        <v>17259343</v>
      </c>
      <c r="E33" s="193"/>
      <c r="F33" s="193"/>
      <c r="G33" s="193"/>
      <c r="H33" s="193"/>
      <c r="I33" s="193"/>
      <c r="J33" s="193"/>
      <c r="K33" s="194"/>
      <c r="L33" s="195"/>
      <c r="M33" s="180"/>
      <c r="N33" s="193"/>
      <c r="O33" s="210"/>
    </row>
    <row r="34" spans="2:15" ht="21.95" customHeight="1">
      <c r="B34" s="361"/>
      <c r="C34" s="118" t="s">
        <v>119</v>
      </c>
      <c r="D34" s="181">
        <f>D31+D32+D33</f>
        <v>53639633</v>
      </c>
      <c r="E34" s="196"/>
      <c r="F34" s="196"/>
      <c r="G34" s="196"/>
      <c r="H34" s="196"/>
      <c r="I34" s="196"/>
      <c r="J34" s="196"/>
      <c r="K34" s="197"/>
      <c r="L34" s="198"/>
      <c r="M34" s="181"/>
      <c r="N34" s="196"/>
      <c r="O34" s="211"/>
    </row>
    <row r="35" spans="2:15" ht="21.95" customHeight="1" thickBot="1">
      <c r="B35" s="362"/>
      <c r="C35" s="212" t="s">
        <v>101</v>
      </c>
      <c r="D35" s="213">
        <f>D22+D27</f>
        <v>1046639</v>
      </c>
      <c r="E35" s="214"/>
      <c r="F35" s="214"/>
      <c r="G35" s="214"/>
      <c r="H35" s="214"/>
      <c r="I35" s="214"/>
      <c r="J35" s="214"/>
      <c r="K35" s="215"/>
      <c r="L35" s="216"/>
      <c r="M35" s="213"/>
      <c r="N35" s="214"/>
      <c r="O35" s="217"/>
    </row>
    <row r="36" spans="2:15" ht="21.95" customHeight="1">
      <c r="B36" s="348" t="s">
        <v>90</v>
      </c>
      <c r="C36" s="348"/>
      <c r="D36" s="348"/>
      <c r="E36" s="348"/>
      <c r="F36" s="348"/>
      <c r="G36" s="348"/>
    </row>
    <row r="37" spans="2:15" ht="21.95" customHeight="1">
      <c r="B37" s="349" t="s">
        <v>106</v>
      </c>
      <c r="C37" s="350"/>
      <c r="D37" s="350"/>
      <c r="E37" s="350"/>
      <c r="F37" s="350"/>
      <c r="G37" s="350"/>
    </row>
    <row r="38" spans="2:15" ht="21.95" customHeight="1">
      <c r="B38" s="349" t="s">
        <v>107</v>
      </c>
      <c r="C38" s="350"/>
      <c r="D38" s="350"/>
      <c r="E38" s="350"/>
      <c r="F38" s="350"/>
      <c r="G38" s="350"/>
    </row>
    <row r="39" spans="2:15" ht="21.95" customHeight="1">
      <c r="B39" s="63"/>
      <c r="C39" s="63"/>
      <c r="D39" s="63"/>
      <c r="E39" s="63"/>
      <c r="F39" s="63"/>
      <c r="G39" s="63"/>
    </row>
    <row r="40" spans="2:15" ht="21.95" customHeight="1" thickBot="1">
      <c r="B40" s="307" t="s">
        <v>147</v>
      </c>
      <c r="C40" s="307"/>
      <c r="D40" s="307"/>
      <c r="E40" s="307"/>
      <c r="F40" s="307"/>
      <c r="G40" s="307"/>
      <c r="O40" s="62" t="s">
        <v>118</v>
      </c>
    </row>
    <row r="41" spans="2:15" ht="21.95" customHeight="1" thickBot="1">
      <c r="B41" s="366" t="s">
        <v>122</v>
      </c>
      <c r="C41" s="367"/>
      <c r="D41" s="261" t="s">
        <v>124</v>
      </c>
      <c r="E41" s="262" t="s">
        <v>155</v>
      </c>
      <c r="F41" s="263" t="s">
        <v>156</v>
      </c>
      <c r="G41" s="262" t="s">
        <v>157</v>
      </c>
      <c r="H41" s="263" t="s">
        <v>158</v>
      </c>
      <c r="I41" s="262" t="s">
        <v>159</v>
      </c>
      <c r="J41" s="263" t="s">
        <v>160</v>
      </c>
      <c r="K41" s="262" t="s">
        <v>161</v>
      </c>
      <c r="L41" s="263" t="s">
        <v>162</v>
      </c>
      <c r="M41" s="262" t="s">
        <v>163</v>
      </c>
      <c r="N41" s="264" t="s">
        <v>164</v>
      </c>
      <c r="O41" s="265" t="s">
        <v>165</v>
      </c>
    </row>
    <row r="42" spans="2:15" ht="21.95" customHeight="1">
      <c r="B42" s="325" t="s">
        <v>86</v>
      </c>
      <c r="C42" s="84" t="s">
        <v>91</v>
      </c>
      <c r="D42" s="93">
        <v>26586323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266"/>
    </row>
    <row r="43" spans="2:15" ht="21.95" customHeight="1">
      <c r="B43" s="325"/>
      <c r="C43" s="85" t="s">
        <v>92</v>
      </c>
      <c r="D43" s="87">
        <v>455649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267"/>
    </row>
    <row r="44" spans="2:15" ht="21.95" customHeight="1">
      <c r="B44" s="326"/>
      <c r="C44" s="86" t="s">
        <v>119</v>
      </c>
      <c r="D44" s="89">
        <f t="shared" ref="D44" si="0">D42+D43</f>
        <v>27041972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268"/>
    </row>
    <row r="45" spans="2:15" ht="21.95" customHeight="1">
      <c r="B45" s="327" t="s">
        <v>69</v>
      </c>
      <c r="C45" s="85" t="s">
        <v>91</v>
      </c>
      <c r="D45" s="87">
        <v>15924465</v>
      </c>
      <c r="E45" s="88"/>
      <c r="F45" s="88"/>
      <c r="G45" s="88"/>
      <c r="H45" s="88"/>
      <c r="I45" s="88"/>
      <c r="J45" s="189"/>
      <c r="K45" s="88"/>
      <c r="L45" s="88"/>
      <c r="M45" s="88"/>
      <c r="N45" s="88"/>
      <c r="O45" s="267"/>
    </row>
    <row r="46" spans="2:15" ht="21.95" customHeight="1">
      <c r="B46" s="325"/>
      <c r="C46" s="85" t="s">
        <v>92</v>
      </c>
      <c r="D46" s="87">
        <v>683269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267"/>
    </row>
    <row r="47" spans="2:15" ht="21.95" customHeight="1">
      <c r="B47" s="326"/>
      <c r="C47" s="86" t="s">
        <v>119</v>
      </c>
      <c r="D47" s="89">
        <f t="shared" ref="D47" si="1">D45+D46</f>
        <v>16607734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268"/>
    </row>
    <row r="48" spans="2:15" ht="21.95" customHeight="1">
      <c r="B48" s="327" t="s">
        <v>71</v>
      </c>
      <c r="C48" s="85" t="s">
        <v>91</v>
      </c>
      <c r="D48" s="203">
        <v>9772491</v>
      </c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269"/>
    </row>
    <row r="49" spans="1:27" ht="21.95" customHeight="1">
      <c r="B49" s="325"/>
      <c r="C49" s="85" t="s">
        <v>92</v>
      </c>
      <c r="D49" s="203">
        <v>217436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269"/>
    </row>
    <row r="50" spans="1:27" ht="21.95" customHeight="1">
      <c r="B50" s="326"/>
      <c r="C50" s="86" t="s">
        <v>119</v>
      </c>
      <c r="D50" s="89">
        <f t="shared" ref="D50" si="2">D48+D49</f>
        <v>9989927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268"/>
    </row>
    <row r="51" spans="1:27" ht="21.95" customHeight="1">
      <c r="B51" s="319" t="s">
        <v>104</v>
      </c>
      <c r="C51" s="103" t="s">
        <v>91</v>
      </c>
      <c r="D51" s="104">
        <f t="shared" ref="D51" si="3">D42+D45+D48</f>
        <v>52283279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270"/>
    </row>
    <row r="52" spans="1:27" ht="21.95" customHeight="1">
      <c r="B52" s="320"/>
      <c r="C52" s="103" t="s">
        <v>92</v>
      </c>
      <c r="D52" s="104">
        <f t="shared" ref="D52" si="4">D43+D46+D49</f>
        <v>1356354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270"/>
    </row>
    <row r="53" spans="1:27" ht="21.95" customHeight="1" thickBot="1">
      <c r="B53" s="321"/>
      <c r="C53" s="184" t="s">
        <v>93</v>
      </c>
      <c r="D53" s="271">
        <f t="shared" ref="D53" si="5">D51+D52</f>
        <v>53639633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3"/>
    </row>
    <row r="54" spans="1:27" ht="21.95" customHeight="1">
      <c r="B54" s="303" t="s">
        <v>109</v>
      </c>
      <c r="C54" s="303"/>
      <c r="D54" s="303"/>
      <c r="E54" s="303"/>
      <c r="F54" s="303"/>
      <c r="G54" s="303"/>
    </row>
    <row r="55" spans="1:27" ht="15" customHeight="1">
      <c r="B55" s="64"/>
      <c r="C55" s="64"/>
      <c r="D55" s="64"/>
      <c r="E55" s="64"/>
      <c r="F55" s="64"/>
      <c r="G55" s="64"/>
    </row>
    <row r="56" spans="1:27" ht="21.95" customHeight="1" thickBot="1">
      <c r="B56" s="363" t="s">
        <v>148</v>
      </c>
      <c r="C56" s="363"/>
      <c r="D56" s="363"/>
      <c r="E56" s="363"/>
      <c r="F56" s="363"/>
      <c r="G56" s="363"/>
      <c r="O56" s="62" t="s">
        <v>118</v>
      </c>
    </row>
    <row r="57" spans="1:27" ht="21.95" customHeight="1">
      <c r="B57" s="340" t="s">
        <v>95</v>
      </c>
      <c r="C57" s="341"/>
      <c r="D57" s="274" t="s">
        <v>124</v>
      </c>
      <c r="E57" s="206" t="s">
        <v>155</v>
      </c>
      <c r="F57" s="206" t="s">
        <v>156</v>
      </c>
      <c r="G57" s="206" t="s">
        <v>157</v>
      </c>
      <c r="H57" s="206" t="s">
        <v>158</v>
      </c>
      <c r="I57" s="206" t="s">
        <v>159</v>
      </c>
      <c r="J57" s="206" t="s">
        <v>160</v>
      </c>
      <c r="K57" s="206" t="s">
        <v>161</v>
      </c>
      <c r="L57" s="206" t="s">
        <v>162</v>
      </c>
      <c r="M57" s="207" t="s">
        <v>163</v>
      </c>
      <c r="N57" s="275" t="s">
        <v>164</v>
      </c>
      <c r="O57" s="276" t="s">
        <v>165</v>
      </c>
    </row>
    <row r="58" spans="1:27" ht="21.95" customHeight="1">
      <c r="B58" s="335" t="s">
        <v>86</v>
      </c>
      <c r="C58" s="336"/>
      <c r="D58" s="106">
        <v>16330642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277"/>
    </row>
    <row r="59" spans="1:27" ht="21.95" customHeight="1">
      <c r="B59" s="335" t="s">
        <v>69</v>
      </c>
      <c r="C59" s="336"/>
      <c r="D59" s="106">
        <v>10513930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277"/>
    </row>
    <row r="60" spans="1:27" ht="21.95" customHeight="1">
      <c r="B60" s="335" t="s">
        <v>71</v>
      </c>
      <c r="C60" s="336"/>
      <c r="D60" s="106">
        <v>6453868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30"/>
      <c r="O60" s="277"/>
    </row>
    <row r="61" spans="1:27" ht="21.95" customHeight="1" thickBot="1">
      <c r="B61" s="337" t="s">
        <v>72</v>
      </c>
      <c r="C61" s="338"/>
      <c r="D61" s="278">
        <f t="shared" ref="D61" si="6">D58+D59+D60</f>
        <v>33298440</v>
      </c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80"/>
    </row>
    <row r="62" spans="1:27" s="95" customFormat="1" ht="21.95" customHeight="1">
      <c r="B62" s="342" t="s">
        <v>145</v>
      </c>
      <c r="C62" s="343"/>
      <c r="D62" s="343"/>
      <c r="E62" s="343"/>
      <c r="F62" s="343"/>
    </row>
    <row r="63" spans="1:27" ht="15" customHeight="1">
      <c r="A63" s="95"/>
    </row>
    <row r="64" spans="1:27" s="65" customFormat="1" ht="21.75" customHeight="1" thickBot="1">
      <c r="A64" s="95"/>
      <c r="B64" s="307" t="s">
        <v>108</v>
      </c>
      <c r="C64" s="307"/>
      <c r="D64" s="307"/>
      <c r="E64" s="307"/>
      <c r="F64" s="307"/>
      <c r="G64" s="62"/>
      <c r="O64" s="62" t="s">
        <v>118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</row>
    <row r="65" spans="1:27" ht="21.95" customHeight="1">
      <c r="A65" s="95"/>
      <c r="B65" s="340" t="s">
        <v>95</v>
      </c>
      <c r="C65" s="341"/>
      <c r="D65" s="274" t="s">
        <v>124</v>
      </c>
      <c r="E65" s="206" t="s">
        <v>155</v>
      </c>
      <c r="F65" s="206" t="s">
        <v>156</v>
      </c>
      <c r="G65" s="206" t="s">
        <v>157</v>
      </c>
      <c r="H65" s="206" t="s">
        <v>158</v>
      </c>
      <c r="I65" s="206" t="s">
        <v>159</v>
      </c>
      <c r="J65" s="206" t="s">
        <v>160</v>
      </c>
      <c r="K65" s="206" t="s">
        <v>161</v>
      </c>
      <c r="L65" s="206" t="s">
        <v>162</v>
      </c>
      <c r="M65" s="207" t="s">
        <v>163</v>
      </c>
      <c r="N65" s="275" t="s">
        <v>164</v>
      </c>
      <c r="O65" s="276" t="s">
        <v>165</v>
      </c>
    </row>
    <row r="66" spans="1:27" ht="21.95" customHeight="1">
      <c r="A66" s="95"/>
      <c r="B66" s="335" t="s">
        <v>86</v>
      </c>
      <c r="C66" s="336"/>
      <c r="D66" s="106">
        <v>292813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277"/>
    </row>
    <row r="67" spans="1:27" ht="21.95" customHeight="1">
      <c r="A67" s="95"/>
      <c r="B67" s="335" t="s">
        <v>69</v>
      </c>
      <c r="C67" s="336"/>
      <c r="D67" s="106">
        <v>419816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277"/>
    </row>
    <row r="68" spans="1:27" ht="21.95" customHeight="1">
      <c r="B68" s="335" t="s">
        <v>71</v>
      </c>
      <c r="C68" s="336"/>
      <c r="D68" s="106">
        <v>16877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277"/>
    </row>
    <row r="69" spans="1:27" ht="21.95" customHeight="1" thickBot="1">
      <c r="B69" s="337" t="s">
        <v>72</v>
      </c>
      <c r="C69" s="338"/>
      <c r="D69" s="278">
        <f t="shared" ref="D69" si="7">D66+D67+D68</f>
        <v>729506</v>
      </c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80"/>
    </row>
    <row r="70" spans="1:27" ht="15" customHeight="1">
      <c r="A70" s="95"/>
    </row>
    <row r="71" spans="1:27" s="65" customFormat="1" ht="21.95" customHeight="1" thickBot="1">
      <c r="A71" s="95"/>
      <c r="B71" s="334" t="s">
        <v>179</v>
      </c>
      <c r="C71" s="334"/>
      <c r="D71" s="334"/>
      <c r="E71" s="334"/>
      <c r="F71" s="334"/>
      <c r="G71" s="62"/>
      <c r="O71" s="62" t="s">
        <v>118</v>
      </c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</row>
    <row r="72" spans="1:27" ht="21.95" customHeight="1">
      <c r="A72" s="95"/>
      <c r="B72" s="340" t="s">
        <v>95</v>
      </c>
      <c r="C72" s="341"/>
      <c r="D72" s="274" t="s">
        <v>124</v>
      </c>
      <c r="E72" s="206" t="s">
        <v>155</v>
      </c>
      <c r="F72" s="206" t="s">
        <v>156</v>
      </c>
      <c r="G72" s="206" t="s">
        <v>157</v>
      </c>
      <c r="H72" s="206" t="s">
        <v>158</v>
      </c>
      <c r="I72" s="206" t="s">
        <v>159</v>
      </c>
      <c r="J72" s="206" t="s">
        <v>160</v>
      </c>
      <c r="K72" s="206" t="s">
        <v>161</v>
      </c>
      <c r="L72" s="206" t="s">
        <v>162</v>
      </c>
      <c r="M72" s="207" t="s">
        <v>163</v>
      </c>
      <c r="N72" s="275" t="s">
        <v>164</v>
      </c>
      <c r="O72" s="276" t="s">
        <v>165</v>
      </c>
    </row>
    <row r="73" spans="1:27" ht="21.95" customHeight="1">
      <c r="A73" s="95"/>
      <c r="B73" s="335" t="s">
        <v>86</v>
      </c>
      <c r="C73" s="336"/>
      <c r="D73" s="106">
        <v>746968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277"/>
    </row>
    <row r="74" spans="1:27" ht="21.95" customHeight="1">
      <c r="B74" s="335" t="s">
        <v>69</v>
      </c>
      <c r="C74" s="336"/>
      <c r="D74" s="106">
        <v>548561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277"/>
    </row>
    <row r="75" spans="1:27" ht="21.95" customHeight="1">
      <c r="B75" s="335" t="s">
        <v>71</v>
      </c>
      <c r="C75" s="336"/>
      <c r="D75" s="106">
        <v>605933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277"/>
    </row>
    <row r="76" spans="1:27" ht="21.95" customHeight="1" thickBot="1">
      <c r="B76" s="337" t="s">
        <v>72</v>
      </c>
      <c r="C76" s="338"/>
      <c r="D76" s="278">
        <f t="shared" ref="D76" si="8">D73+D74+D75</f>
        <v>1901462</v>
      </c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80"/>
    </row>
    <row r="77" spans="1:27" ht="21.95" customHeight="1">
      <c r="B77" s="61"/>
    </row>
    <row r="78" spans="1:27" s="204" customFormat="1" ht="21.95" customHeight="1">
      <c r="B78" s="328" t="s">
        <v>149</v>
      </c>
      <c r="C78" s="328"/>
      <c r="D78" s="328"/>
      <c r="E78" s="328"/>
    </row>
    <row r="79" spans="1:27" s="204" customFormat="1" ht="21.95" customHeight="1"/>
    <row r="80" spans="1:27" s="204" customFormat="1" ht="21.95" customHeight="1" thickBot="1">
      <c r="B80" s="96" t="s">
        <v>150</v>
      </c>
      <c r="O80" s="62" t="s">
        <v>118</v>
      </c>
    </row>
    <row r="81" spans="2:27" ht="21.95" customHeight="1">
      <c r="B81" s="344" t="s">
        <v>95</v>
      </c>
      <c r="C81" s="345"/>
      <c r="D81" s="218" t="s">
        <v>124</v>
      </c>
      <c r="E81" s="218" t="s">
        <v>155</v>
      </c>
      <c r="F81" s="218" t="s">
        <v>156</v>
      </c>
      <c r="G81" s="218" t="s">
        <v>157</v>
      </c>
      <c r="H81" s="218" t="s">
        <v>158</v>
      </c>
      <c r="I81" s="218" t="s">
        <v>159</v>
      </c>
      <c r="J81" s="218" t="s">
        <v>160</v>
      </c>
      <c r="K81" s="218" t="s">
        <v>161</v>
      </c>
      <c r="L81" s="218" t="s">
        <v>162</v>
      </c>
      <c r="M81" s="218" t="s">
        <v>163</v>
      </c>
      <c r="N81" s="218" t="s">
        <v>164</v>
      </c>
      <c r="O81" s="281" t="s">
        <v>165</v>
      </c>
    </row>
    <row r="82" spans="2:27" ht="21.95" customHeight="1">
      <c r="B82" s="332" t="s">
        <v>86</v>
      </c>
      <c r="C82" s="333"/>
      <c r="D82" s="150">
        <v>24793941</v>
      </c>
      <c r="E82" s="150"/>
      <c r="F82" s="150"/>
      <c r="G82" s="150"/>
      <c r="H82" s="150"/>
      <c r="I82" s="150"/>
      <c r="J82" s="107"/>
      <c r="K82" s="107"/>
      <c r="L82" s="107"/>
      <c r="M82" s="107"/>
      <c r="N82" s="107"/>
      <c r="O82" s="277"/>
    </row>
    <row r="83" spans="2:27" ht="21.95" customHeight="1">
      <c r="B83" s="332" t="s">
        <v>69</v>
      </c>
      <c r="C83" s="333"/>
      <c r="D83" s="150">
        <v>15925942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282"/>
    </row>
    <row r="84" spans="2:27" ht="21.95" customHeight="1">
      <c r="B84" s="332" t="s">
        <v>71</v>
      </c>
      <c r="C84" s="333"/>
      <c r="D84" s="150">
        <v>9225395</v>
      </c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282"/>
    </row>
    <row r="85" spans="2:27" ht="21.95" customHeight="1" thickBot="1">
      <c r="B85" s="346" t="s">
        <v>72</v>
      </c>
      <c r="C85" s="347"/>
      <c r="D85" s="151">
        <f t="shared" ref="D85" si="9">D82+D83+D84</f>
        <v>49945278</v>
      </c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283"/>
    </row>
    <row r="86" spans="2:27" s="6" customFormat="1" ht="21.95" customHeight="1">
      <c r="B86" s="339" t="s">
        <v>110</v>
      </c>
      <c r="C86" s="339"/>
      <c r="D86" s="339"/>
      <c r="E86" s="339"/>
      <c r="F86" s="339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</row>
    <row r="87" spans="2:27" s="6" customFormat="1" ht="21.95" customHeight="1">
      <c r="B87" s="74"/>
      <c r="C87" s="74"/>
      <c r="D87" s="74"/>
      <c r="E87" s="74"/>
      <c r="F87" s="7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</row>
    <row r="88" spans="2:27" s="6" customFormat="1" ht="21.95" customHeight="1" thickBot="1">
      <c r="B88" s="96" t="s">
        <v>151</v>
      </c>
      <c r="O88" s="62" t="s">
        <v>118</v>
      </c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</row>
    <row r="89" spans="2:27" ht="21.95" customHeight="1">
      <c r="B89" s="340" t="s">
        <v>95</v>
      </c>
      <c r="C89" s="341"/>
      <c r="D89" s="274" t="s">
        <v>124</v>
      </c>
      <c r="E89" s="206" t="s">
        <v>155</v>
      </c>
      <c r="F89" s="206" t="s">
        <v>156</v>
      </c>
      <c r="G89" s="206" t="s">
        <v>157</v>
      </c>
      <c r="H89" s="206" t="s">
        <v>158</v>
      </c>
      <c r="I89" s="206" t="s">
        <v>159</v>
      </c>
      <c r="J89" s="206" t="s">
        <v>160</v>
      </c>
      <c r="K89" s="206" t="s">
        <v>161</v>
      </c>
      <c r="L89" s="206" t="s">
        <v>162</v>
      </c>
      <c r="M89" s="207" t="s">
        <v>163</v>
      </c>
      <c r="N89" s="275" t="s">
        <v>164</v>
      </c>
      <c r="O89" s="276" t="s">
        <v>165</v>
      </c>
    </row>
    <row r="90" spans="2:27" ht="21.95" customHeight="1">
      <c r="B90" s="335" t="s">
        <v>86</v>
      </c>
      <c r="C90" s="336"/>
      <c r="D90" s="106">
        <v>14084570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277"/>
    </row>
    <row r="91" spans="2:27" ht="21.95" customHeight="1">
      <c r="B91" s="335" t="s">
        <v>69</v>
      </c>
      <c r="C91" s="336"/>
      <c r="D91" s="106">
        <v>4651543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277"/>
    </row>
    <row r="92" spans="2:27" ht="21.95" customHeight="1">
      <c r="B92" s="335" t="s">
        <v>71</v>
      </c>
      <c r="C92" s="336"/>
      <c r="D92" s="106">
        <v>645742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277"/>
    </row>
    <row r="93" spans="2:27" ht="21.95" customHeight="1" thickBot="1">
      <c r="B93" s="337" t="s">
        <v>72</v>
      </c>
      <c r="C93" s="338"/>
      <c r="D93" s="278">
        <f t="shared" ref="D93" si="10">SUM(D90:D92)</f>
        <v>19381855</v>
      </c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80"/>
    </row>
    <row r="94" spans="2:27" s="204" customFormat="1" ht="21.95" customHeight="1">
      <c r="B94" s="329" t="s">
        <v>110</v>
      </c>
      <c r="C94" s="329"/>
      <c r="D94" s="329"/>
      <c r="E94" s="329"/>
      <c r="F94" s="329"/>
    </row>
    <row r="95" spans="2:27" s="204" customFormat="1" ht="21.95" customHeight="1"/>
    <row r="96" spans="2:27" s="95" customFormat="1" ht="21.95" customHeight="1" thickBot="1">
      <c r="B96" s="334" t="s">
        <v>152</v>
      </c>
      <c r="C96" s="334"/>
      <c r="D96" s="334"/>
      <c r="E96" s="334"/>
      <c r="F96" s="334"/>
      <c r="G96" s="334"/>
      <c r="O96" s="62" t="s">
        <v>118</v>
      </c>
    </row>
    <row r="97" spans="2:15" ht="21.95" customHeight="1">
      <c r="B97" s="330" t="s">
        <v>95</v>
      </c>
      <c r="C97" s="331"/>
      <c r="D97" s="182" t="s">
        <v>124</v>
      </c>
      <c r="E97" s="183" t="s">
        <v>155</v>
      </c>
      <c r="F97" s="183" t="s">
        <v>156</v>
      </c>
      <c r="G97" s="183" t="s">
        <v>157</v>
      </c>
      <c r="H97" s="183" t="s">
        <v>158</v>
      </c>
      <c r="I97" s="183" t="s">
        <v>159</v>
      </c>
      <c r="J97" s="183" t="s">
        <v>160</v>
      </c>
      <c r="K97" s="183" t="s">
        <v>161</v>
      </c>
      <c r="L97" s="183" t="s">
        <v>162</v>
      </c>
      <c r="M97" s="188" t="s">
        <v>163</v>
      </c>
      <c r="N97" s="187" t="s">
        <v>164</v>
      </c>
      <c r="O97" s="276" t="s">
        <v>165</v>
      </c>
    </row>
    <row r="98" spans="2:15" ht="21.95" customHeight="1">
      <c r="B98" s="325" t="s">
        <v>86</v>
      </c>
      <c r="C98" s="84" t="s">
        <v>91</v>
      </c>
      <c r="D98" s="110">
        <v>419972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284"/>
    </row>
    <row r="99" spans="2:15" ht="21.95" customHeight="1">
      <c r="B99" s="325"/>
      <c r="C99" s="85" t="s">
        <v>92</v>
      </c>
      <c r="D99" s="112">
        <v>392208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285"/>
    </row>
    <row r="100" spans="2:15" ht="21.95" customHeight="1">
      <c r="B100" s="326"/>
      <c r="C100" s="86" t="s">
        <v>120</v>
      </c>
      <c r="D100" s="108">
        <f t="shared" ref="D100" si="11">D98+D99</f>
        <v>812180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286"/>
    </row>
    <row r="101" spans="2:15" ht="21.95" customHeight="1">
      <c r="B101" s="327" t="s">
        <v>69</v>
      </c>
      <c r="C101" s="85" t="s">
        <v>91</v>
      </c>
      <c r="D101" s="112">
        <v>233791</v>
      </c>
      <c r="E101" s="113"/>
      <c r="F101" s="199"/>
      <c r="G101" s="113"/>
      <c r="H101" s="113"/>
      <c r="I101" s="113"/>
      <c r="J101" s="113"/>
      <c r="K101" s="113"/>
      <c r="L101" s="113"/>
      <c r="M101" s="113"/>
      <c r="N101" s="113"/>
      <c r="O101" s="285"/>
    </row>
    <row r="102" spans="2:15" ht="21.95" customHeight="1">
      <c r="B102" s="325"/>
      <c r="C102" s="85" t="s">
        <v>92</v>
      </c>
      <c r="D102" s="112">
        <v>197983</v>
      </c>
      <c r="E102" s="113"/>
      <c r="F102" s="199"/>
      <c r="G102" s="113"/>
      <c r="H102" s="113"/>
      <c r="I102" s="113"/>
      <c r="J102" s="113"/>
      <c r="K102" s="113"/>
      <c r="L102" s="113"/>
      <c r="M102" s="113"/>
      <c r="N102" s="113"/>
      <c r="O102" s="285"/>
    </row>
    <row r="103" spans="2:15" ht="21.95" customHeight="1">
      <c r="B103" s="326"/>
      <c r="C103" s="86" t="s">
        <v>120</v>
      </c>
      <c r="D103" s="108">
        <f t="shared" ref="D103" si="12">D101+D102</f>
        <v>431774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286"/>
    </row>
    <row r="104" spans="2:15" ht="21.95" customHeight="1">
      <c r="B104" s="327" t="s">
        <v>71</v>
      </c>
      <c r="C104" s="85" t="s">
        <v>91</v>
      </c>
      <c r="D104" s="112">
        <v>195749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285"/>
    </row>
    <row r="105" spans="2:15" ht="21.95" customHeight="1">
      <c r="B105" s="325"/>
      <c r="C105" s="85" t="s">
        <v>92</v>
      </c>
      <c r="D105" s="112">
        <v>182206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285"/>
    </row>
    <row r="106" spans="2:15" ht="21.95" customHeight="1">
      <c r="B106" s="326"/>
      <c r="C106" s="86" t="s">
        <v>120</v>
      </c>
      <c r="D106" s="108">
        <f t="shared" ref="D106" si="13">D104+D105</f>
        <v>377955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286"/>
    </row>
    <row r="107" spans="2:15" ht="21.95" customHeight="1">
      <c r="B107" s="319" t="s">
        <v>121</v>
      </c>
      <c r="C107" s="103" t="s">
        <v>91</v>
      </c>
      <c r="D107" s="114">
        <f t="shared" ref="D107" si="14">D98+D101+D104</f>
        <v>849512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287"/>
    </row>
    <row r="108" spans="2:15" ht="21.95" customHeight="1">
      <c r="B108" s="320"/>
      <c r="C108" s="103" t="s">
        <v>92</v>
      </c>
      <c r="D108" s="114">
        <f t="shared" ref="D108" si="15">D99+D102+D105</f>
        <v>772397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287"/>
    </row>
    <row r="109" spans="2:15" ht="21.95" customHeight="1" thickBot="1">
      <c r="B109" s="321"/>
      <c r="C109" s="184" t="s">
        <v>93</v>
      </c>
      <c r="D109" s="185">
        <f t="shared" ref="D109" si="16">D100+D103+D106</f>
        <v>1621909</v>
      </c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288"/>
    </row>
  </sheetData>
  <mergeCells count="63">
    <mergeCell ref="B58:C58"/>
    <mergeCell ref="B8:C8"/>
    <mergeCell ref="B10:C10"/>
    <mergeCell ref="B23:B27"/>
    <mergeCell ref="B18:B22"/>
    <mergeCell ref="B31:B35"/>
    <mergeCell ref="B56:G56"/>
    <mergeCell ref="B11:C11"/>
    <mergeCell ref="B41:C41"/>
    <mergeCell ref="B51:B53"/>
    <mergeCell ref="B42:B44"/>
    <mergeCell ref="B45:B47"/>
    <mergeCell ref="B38:G38"/>
    <mergeCell ref="B48:B50"/>
    <mergeCell ref="B40:G40"/>
    <mergeCell ref="B4:G4"/>
    <mergeCell ref="B12:G12"/>
    <mergeCell ref="B16:G16"/>
    <mergeCell ref="B36:G36"/>
    <mergeCell ref="B37:G37"/>
    <mergeCell ref="B17:C17"/>
    <mergeCell ref="B5:C5"/>
    <mergeCell ref="B6:B7"/>
    <mergeCell ref="B9:C9"/>
    <mergeCell ref="B14:G14"/>
    <mergeCell ref="B91:C91"/>
    <mergeCell ref="B85:C85"/>
    <mergeCell ref="B84:C84"/>
    <mergeCell ref="B89:C89"/>
    <mergeCell ref="B82:C82"/>
    <mergeCell ref="B81:C81"/>
    <mergeCell ref="B76:C76"/>
    <mergeCell ref="B90:C90"/>
    <mergeCell ref="B72:C72"/>
    <mergeCell ref="B73:C73"/>
    <mergeCell ref="B74:C74"/>
    <mergeCell ref="B75:C75"/>
    <mergeCell ref="B71:F71"/>
    <mergeCell ref="B59:C59"/>
    <mergeCell ref="B60:C60"/>
    <mergeCell ref="B65:C65"/>
    <mergeCell ref="B68:C68"/>
    <mergeCell ref="B69:C69"/>
    <mergeCell ref="B66:C66"/>
    <mergeCell ref="B67:C67"/>
    <mergeCell ref="B61:C61"/>
    <mergeCell ref="B62:F62"/>
    <mergeCell ref="B107:B109"/>
    <mergeCell ref="B28:B30"/>
    <mergeCell ref="B98:B100"/>
    <mergeCell ref="B101:B103"/>
    <mergeCell ref="B104:B106"/>
    <mergeCell ref="B78:E78"/>
    <mergeCell ref="B94:F94"/>
    <mergeCell ref="B97:C97"/>
    <mergeCell ref="B83:C83"/>
    <mergeCell ref="B96:G96"/>
    <mergeCell ref="B92:C92"/>
    <mergeCell ref="B93:C93"/>
    <mergeCell ref="B86:F86"/>
    <mergeCell ref="B57:C57"/>
    <mergeCell ref="B54:G54"/>
    <mergeCell ref="B64:F64"/>
  </mergeCells>
  <phoneticPr fontId="2" type="noConversion"/>
  <pageMargins left="0.70866141732283472" right="0.43307086614173229" top="0.39370078740157483" bottom="0.39370078740157483" header="0.31496062992125984" footer="0.70866141732283472"/>
  <pageSetup paperSize="9" scale="65" fitToHeight="3" orientation="landscape" horizontalDpi="4294967294" r:id="rId1"/>
  <rowBreaks count="2" manualBreakCount="2">
    <brk id="38" min="1" max="14" man="1"/>
    <brk id="7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0"/>
  <sheetViews>
    <sheetView zoomScale="85" zoomScaleNormal="85" zoomScaleSheetLayoutView="85" workbookViewId="0">
      <selection activeCell="B3" sqref="B3"/>
    </sheetView>
  </sheetViews>
  <sheetFormatPr defaultRowHeight="21.95" customHeight="1"/>
  <cols>
    <col min="1" max="1" width="1.77734375" style="69" customWidth="1"/>
    <col min="2" max="2" width="15.77734375" style="69" customWidth="1"/>
    <col min="3" max="14" width="11.77734375" style="144" customWidth="1"/>
    <col min="15" max="15" width="11.77734375" style="69" customWidth="1"/>
    <col min="16" max="16384" width="8.88671875" style="69"/>
  </cols>
  <sheetData>
    <row r="1" spans="1:14" ht="12" customHeight="1"/>
    <row r="2" spans="1:14" s="62" customFormat="1" ht="21.95" customHeight="1">
      <c r="B2" s="307" t="s">
        <v>153</v>
      </c>
      <c r="C2" s="307"/>
      <c r="D2" s="307"/>
      <c r="E2" s="307"/>
      <c r="F2" s="307"/>
      <c r="G2" s="139"/>
      <c r="H2" s="139"/>
      <c r="I2" s="139"/>
      <c r="J2" s="139"/>
      <c r="K2" s="139"/>
      <c r="L2" s="139"/>
      <c r="M2" s="139"/>
      <c r="N2" s="139"/>
    </row>
    <row r="3" spans="1:14" s="62" customFormat="1" ht="21.95" customHeight="1">
      <c r="B3" s="68"/>
      <c r="C3" s="140"/>
      <c r="D3" s="140"/>
      <c r="E3" s="140"/>
      <c r="F3" s="140"/>
      <c r="G3" s="139"/>
      <c r="H3" s="139"/>
      <c r="I3" s="139"/>
      <c r="J3" s="139"/>
      <c r="K3" s="139"/>
      <c r="L3" s="139"/>
      <c r="M3" s="139"/>
      <c r="N3" s="139"/>
    </row>
    <row r="4" spans="1:14" ht="21.95" customHeight="1" thickBot="1">
      <c r="A4" s="6"/>
      <c r="B4" s="70" t="s">
        <v>180</v>
      </c>
      <c r="C4" s="141"/>
      <c r="D4" s="142"/>
      <c r="E4" s="142"/>
      <c r="F4" s="142"/>
      <c r="G4" s="143"/>
      <c r="H4" s="143"/>
      <c r="N4" s="62" t="s">
        <v>118</v>
      </c>
    </row>
    <row r="5" spans="1:14" ht="21.95" customHeight="1">
      <c r="A5" s="6"/>
      <c r="B5" s="289" t="s">
        <v>5</v>
      </c>
      <c r="C5" s="294" t="s">
        <v>124</v>
      </c>
      <c r="D5" s="183" t="s">
        <v>155</v>
      </c>
      <c r="E5" s="183" t="s">
        <v>156</v>
      </c>
      <c r="F5" s="183" t="s">
        <v>157</v>
      </c>
      <c r="G5" s="183" t="s">
        <v>158</v>
      </c>
      <c r="H5" s="183" t="s">
        <v>159</v>
      </c>
      <c r="I5" s="183" t="s">
        <v>160</v>
      </c>
      <c r="J5" s="183" t="s">
        <v>161</v>
      </c>
      <c r="K5" s="183" t="s">
        <v>162</v>
      </c>
      <c r="L5" s="188" t="s">
        <v>163</v>
      </c>
      <c r="M5" s="187" t="s">
        <v>164</v>
      </c>
      <c r="N5" s="251" t="s">
        <v>165</v>
      </c>
    </row>
    <row r="6" spans="1:14" ht="21.95" customHeight="1">
      <c r="A6" s="6"/>
      <c r="B6" s="290" t="s">
        <v>6</v>
      </c>
      <c r="C6" s="295">
        <v>372844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52"/>
    </row>
    <row r="7" spans="1:14" ht="21.95" customHeight="1">
      <c r="A7" s="6"/>
      <c r="B7" s="291" t="s">
        <v>7</v>
      </c>
      <c r="C7" s="296">
        <v>4758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253"/>
    </row>
    <row r="8" spans="1:14" ht="21.95" customHeight="1">
      <c r="A8" s="6"/>
      <c r="B8" s="292" t="s">
        <v>0</v>
      </c>
      <c r="C8" s="296">
        <v>4912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253"/>
    </row>
    <row r="9" spans="1:14" ht="21.95" customHeight="1" thickBot="1">
      <c r="A9" s="6"/>
      <c r="B9" s="293" t="s">
        <v>1</v>
      </c>
      <c r="C9" s="297">
        <f t="shared" ref="C9" si="0">SUM(C6:C8)</f>
        <v>382514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</row>
    <row r="10" spans="1:14" ht="66.75" customHeight="1">
      <c r="A10" s="6"/>
      <c r="B10" s="368" t="s">
        <v>115</v>
      </c>
      <c r="C10" s="368"/>
      <c r="D10" s="368"/>
      <c r="E10" s="368"/>
      <c r="F10" s="368"/>
      <c r="G10" s="368"/>
      <c r="H10" s="368"/>
      <c r="I10" s="368"/>
      <c r="J10" s="368"/>
    </row>
    <row r="11" spans="1:14" ht="21.95" customHeight="1">
      <c r="A11" s="6"/>
      <c r="B11" s="5"/>
      <c r="C11" s="146"/>
      <c r="D11" s="146"/>
      <c r="E11" s="146"/>
      <c r="F11" s="146"/>
    </row>
    <row r="12" spans="1:14" ht="21.95" customHeight="1" thickBot="1">
      <c r="A12" s="6"/>
      <c r="B12" s="71" t="s">
        <v>181</v>
      </c>
      <c r="C12" s="142"/>
      <c r="D12" s="142"/>
      <c r="E12" s="142"/>
      <c r="F12" s="142"/>
      <c r="N12" s="62" t="s">
        <v>118</v>
      </c>
    </row>
    <row r="13" spans="1:14" ht="21.95" customHeight="1">
      <c r="A13" s="6"/>
      <c r="B13" s="289" t="s">
        <v>5</v>
      </c>
      <c r="C13" s="294" t="s">
        <v>124</v>
      </c>
      <c r="D13" s="183" t="s">
        <v>155</v>
      </c>
      <c r="E13" s="183" t="s">
        <v>156</v>
      </c>
      <c r="F13" s="183" t="s">
        <v>157</v>
      </c>
      <c r="G13" s="183" t="s">
        <v>158</v>
      </c>
      <c r="H13" s="183" t="s">
        <v>159</v>
      </c>
      <c r="I13" s="183" t="s">
        <v>160</v>
      </c>
      <c r="J13" s="183" t="s">
        <v>161</v>
      </c>
      <c r="K13" s="183" t="s">
        <v>162</v>
      </c>
      <c r="L13" s="188" t="s">
        <v>163</v>
      </c>
      <c r="M13" s="187" t="s">
        <v>164</v>
      </c>
      <c r="N13" s="251" t="s">
        <v>165</v>
      </c>
    </row>
    <row r="14" spans="1:14" ht="21.95" customHeight="1">
      <c r="A14" s="6"/>
      <c r="B14" s="290" t="s">
        <v>111</v>
      </c>
      <c r="C14" s="295">
        <v>18369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52"/>
    </row>
    <row r="15" spans="1:14" ht="21.95" customHeight="1" thickBot="1">
      <c r="A15" s="6"/>
      <c r="B15" s="293" t="s">
        <v>1</v>
      </c>
      <c r="C15" s="297">
        <f t="shared" ref="C15" si="1">SUM(C14)</f>
        <v>18369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</row>
    <row r="16" spans="1:14" ht="42" customHeight="1">
      <c r="A16" s="6"/>
      <c r="B16" s="370" t="s">
        <v>116</v>
      </c>
      <c r="C16" s="370"/>
      <c r="D16" s="370"/>
      <c r="E16" s="370"/>
      <c r="F16" s="370"/>
      <c r="G16" s="370"/>
      <c r="H16" s="370"/>
      <c r="I16" s="370"/>
      <c r="J16" s="370"/>
    </row>
    <row r="17" spans="1:14" ht="21.95" customHeight="1">
      <c r="A17" s="6"/>
      <c r="B17" s="5"/>
      <c r="C17" s="147"/>
      <c r="D17" s="147"/>
      <c r="E17" s="147"/>
      <c r="F17" s="147"/>
    </row>
    <row r="18" spans="1:14" ht="21.95" customHeight="1" thickBot="1">
      <c r="A18" s="6"/>
      <c r="B18" s="70" t="s">
        <v>182</v>
      </c>
      <c r="C18" s="142"/>
      <c r="D18" s="142"/>
      <c r="E18" s="142"/>
      <c r="F18" s="142"/>
      <c r="N18" s="62" t="s">
        <v>118</v>
      </c>
    </row>
    <row r="19" spans="1:14" ht="21.95" customHeight="1">
      <c r="A19" s="6"/>
      <c r="B19" s="289" t="s">
        <v>5</v>
      </c>
      <c r="C19" s="294" t="s">
        <v>124</v>
      </c>
      <c r="D19" s="183" t="s">
        <v>155</v>
      </c>
      <c r="E19" s="183" t="s">
        <v>156</v>
      </c>
      <c r="F19" s="183" t="s">
        <v>157</v>
      </c>
      <c r="G19" s="183" t="s">
        <v>158</v>
      </c>
      <c r="H19" s="183" t="s">
        <v>159</v>
      </c>
      <c r="I19" s="183" t="s">
        <v>160</v>
      </c>
      <c r="J19" s="183" t="s">
        <v>161</v>
      </c>
      <c r="K19" s="183" t="s">
        <v>162</v>
      </c>
      <c r="L19" s="188" t="s">
        <v>163</v>
      </c>
      <c r="M19" s="187" t="s">
        <v>164</v>
      </c>
      <c r="N19" s="251" t="s">
        <v>165</v>
      </c>
    </row>
    <row r="20" spans="1:14" ht="21.95" customHeight="1">
      <c r="A20" s="6"/>
      <c r="B20" s="290" t="s">
        <v>8</v>
      </c>
      <c r="C20" s="295">
        <v>51899</v>
      </c>
      <c r="D20" s="219"/>
      <c r="E20" s="219"/>
      <c r="F20" s="219"/>
      <c r="G20" s="219"/>
      <c r="H20" s="219"/>
      <c r="I20" s="219"/>
      <c r="J20" s="220"/>
      <c r="K20" s="219"/>
      <c r="L20" s="219"/>
      <c r="M20" s="219"/>
      <c r="N20" s="252"/>
    </row>
    <row r="21" spans="1:14" ht="21.95" customHeight="1" thickBot="1">
      <c r="A21" s="6"/>
      <c r="B21" s="293" t="s">
        <v>1</v>
      </c>
      <c r="C21" s="297">
        <f t="shared" ref="C21" si="2">SUM(C20)</f>
        <v>51899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/>
    </row>
    <row r="22" spans="1:14" ht="36.75" customHeight="1">
      <c r="A22" s="6"/>
      <c r="B22" s="368" t="s">
        <v>65</v>
      </c>
      <c r="C22" s="369"/>
      <c r="D22" s="369"/>
      <c r="E22" s="369"/>
      <c r="F22" s="369"/>
    </row>
    <row r="23" spans="1:14" ht="21.95" customHeight="1">
      <c r="A23" s="6"/>
      <c r="B23" s="6"/>
      <c r="C23" s="142"/>
      <c r="D23" s="142"/>
      <c r="E23" s="142"/>
      <c r="F23" s="148"/>
    </row>
    <row r="24" spans="1:14" ht="21.95" customHeight="1" thickBot="1">
      <c r="A24" s="6"/>
      <c r="B24" s="71" t="s">
        <v>183</v>
      </c>
      <c r="C24" s="142"/>
      <c r="D24" s="142"/>
      <c r="E24" s="142"/>
      <c r="F24" s="142"/>
      <c r="N24" s="62" t="s">
        <v>118</v>
      </c>
    </row>
    <row r="25" spans="1:14" ht="21.95" customHeight="1">
      <c r="A25" s="6"/>
      <c r="B25" s="289" t="s">
        <v>5</v>
      </c>
      <c r="C25" s="294" t="s">
        <v>124</v>
      </c>
      <c r="D25" s="183" t="s">
        <v>155</v>
      </c>
      <c r="E25" s="183" t="s">
        <v>156</v>
      </c>
      <c r="F25" s="183" t="s">
        <v>157</v>
      </c>
      <c r="G25" s="183" t="s">
        <v>158</v>
      </c>
      <c r="H25" s="183" t="s">
        <v>159</v>
      </c>
      <c r="I25" s="183" t="s">
        <v>160</v>
      </c>
      <c r="J25" s="183" t="s">
        <v>161</v>
      </c>
      <c r="K25" s="183" t="s">
        <v>162</v>
      </c>
      <c r="L25" s="188" t="s">
        <v>163</v>
      </c>
      <c r="M25" s="187" t="s">
        <v>164</v>
      </c>
      <c r="N25" s="251" t="s">
        <v>165</v>
      </c>
    </row>
    <row r="26" spans="1:14" ht="21.95" customHeight="1">
      <c r="A26" s="6"/>
      <c r="B26" s="290" t="s">
        <v>112</v>
      </c>
      <c r="C26" s="295">
        <v>2391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52"/>
    </row>
    <row r="27" spans="1:14" ht="21.95" customHeight="1">
      <c r="A27" s="6"/>
      <c r="B27" s="298" t="s">
        <v>113</v>
      </c>
      <c r="C27" s="299">
        <v>11129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256"/>
    </row>
    <row r="28" spans="1:14" ht="21.95" customHeight="1">
      <c r="A28" s="6"/>
      <c r="B28" s="292" t="s">
        <v>69</v>
      </c>
      <c r="C28" s="299">
        <v>5323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256"/>
    </row>
    <row r="29" spans="1:14" ht="21.95" customHeight="1">
      <c r="A29" s="6"/>
      <c r="B29" s="298" t="s">
        <v>114</v>
      </c>
      <c r="C29" s="299">
        <v>920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256"/>
    </row>
    <row r="30" spans="1:14" ht="21.95" customHeight="1" thickBot="1">
      <c r="A30" s="6"/>
      <c r="B30" s="293" t="s">
        <v>1</v>
      </c>
      <c r="C30" s="297">
        <f t="shared" ref="C30" si="3">SUM(C26:C29)</f>
        <v>19763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5"/>
    </row>
  </sheetData>
  <mergeCells count="4">
    <mergeCell ref="B22:F22"/>
    <mergeCell ref="B2:F2"/>
    <mergeCell ref="B10:J10"/>
    <mergeCell ref="B16:J16"/>
  </mergeCells>
  <phoneticPr fontId="2" type="noConversion"/>
  <pageMargins left="0.70866141732283472" right="0.43307086614173229" top="0.39370078740157483" bottom="0.39370078740157483" header="0.31496062992125984" footer="0.70866141732283472"/>
  <pageSetup paperSize="9" scale="74" fitToHeight="3" orientation="landscape" r:id="rId1"/>
  <colBreaks count="2" manualBreakCount="2">
    <brk id="6" max="29" man="1"/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0" zoomScaleNormal="110" zoomScaleSheetLayoutView="90" workbookViewId="0">
      <pane ySplit="7" topLeftCell="A11" activePane="bottomLeft" state="frozen"/>
      <selection pane="bottomLeft" activeCell="E16" sqref="E16"/>
    </sheetView>
  </sheetViews>
  <sheetFormatPr defaultRowHeight="13.5"/>
  <cols>
    <col min="1" max="1" width="9.109375" customWidth="1"/>
    <col min="2" max="2" width="8.109375" customWidth="1"/>
    <col min="3" max="3" width="8.21875" customWidth="1"/>
    <col min="4" max="4" width="7.77734375" customWidth="1"/>
    <col min="5" max="5" width="8.5546875" customWidth="1"/>
    <col min="6" max="6" width="8.44140625" customWidth="1"/>
    <col min="7" max="8" width="7.77734375" customWidth="1"/>
    <col min="9" max="9" width="8.21875" customWidth="1"/>
    <col min="10" max="10" width="8.109375" customWidth="1"/>
    <col min="11" max="12" width="7.77734375" customWidth="1"/>
    <col min="13" max="13" width="8.109375" customWidth="1"/>
    <col min="14" max="14" width="9.109375" customWidth="1"/>
  </cols>
  <sheetData>
    <row r="1" spans="1:14" ht="8.25" customHeight="1"/>
    <row r="2" spans="1:14" ht="3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7.25" customHeight="1">
      <c r="A3" s="1"/>
      <c r="B3" s="3"/>
      <c r="C3" s="3"/>
      <c r="D3" s="3"/>
      <c r="E3" s="3"/>
      <c r="F3" s="3"/>
      <c r="G3" s="3"/>
      <c r="H3" s="2"/>
      <c r="I3" s="2"/>
      <c r="J3" s="2"/>
      <c r="K3" s="2"/>
      <c r="L3" s="2"/>
    </row>
    <row r="4" spans="1:14" s="4" customFormat="1" ht="17.25" customHeight="1">
      <c r="A4" s="7" t="s">
        <v>9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4" s="4" customFormat="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s="4" customFormat="1" ht="30" customHeight="1">
      <c r="A6" s="373" t="s">
        <v>31</v>
      </c>
      <c r="B6" s="375" t="s">
        <v>2</v>
      </c>
      <c r="C6" s="376"/>
      <c r="D6" s="376"/>
      <c r="E6" s="377"/>
      <c r="F6" s="375" t="s">
        <v>44</v>
      </c>
      <c r="G6" s="378"/>
      <c r="H6" s="378"/>
      <c r="I6" s="379"/>
      <c r="J6" s="375" t="s">
        <v>50</v>
      </c>
      <c r="K6" s="378"/>
      <c r="L6" s="378"/>
      <c r="M6" s="379"/>
      <c r="N6" s="371" t="s">
        <v>3</v>
      </c>
    </row>
    <row r="7" spans="1:14" s="4" customFormat="1" ht="30" customHeight="1" thickBot="1">
      <c r="A7" s="374"/>
      <c r="B7" s="8" t="s">
        <v>45</v>
      </c>
      <c r="C7" s="9" t="s">
        <v>57</v>
      </c>
      <c r="D7" s="9" t="s">
        <v>32</v>
      </c>
      <c r="E7" s="8" t="s">
        <v>33</v>
      </c>
      <c r="F7" s="8" t="s">
        <v>34</v>
      </c>
      <c r="G7" s="8" t="s">
        <v>58</v>
      </c>
      <c r="H7" s="8" t="s">
        <v>46</v>
      </c>
      <c r="I7" s="8" t="s">
        <v>33</v>
      </c>
      <c r="J7" s="8" t="s">
        <v>35</v>
      </c>
      <c r="K7" s="8" t="s">
        <v>47</v>
      </c>
      <c r="L7" s="8" t="s">
        <v>66</v>
      </c>
      <c r="M7" s="8" t="s">
        <v>4</v>
      </c>
      <c r="N7" s="372"/>
    </row>
    <row r="8" spans="1:14" s="4" customFormat="1" ht="38.1" customHeight="1" thickTop="1" thickBot="1">
      <c r="A8" s="37" t="s">
        <v>36</v>
      </c>
      <c r="B8" s="10">
        <v>567413</v>
      </c>
      <c r="C8" s="11">
        <v>0</v>
      </c>
      <c r="D8" s="11">
        <v>0</v>
      </c>
      <c r="E8" s="50">
        <f>SUM(B8:D8)</f>
        <v>567413</v>
      </c>
      <c r="F8" s="12">
        <v>1271072</v>
      </c>
      <c r="G8" s="13">
        <v>0</v>
      </c>
      <c r="H8" s="13">
        <v>0</v>
      </c>
      <c r="I8" s="50">
        <f>SUM(F8:H8)</f>
        <v>1271072</v>
      </c>
      <c r="J8" s="12">
        <v>857077</v>
      </c>
      <c r="K8" s="12">
        <v>242499</v>
      </c>
      <c r="L8" s="12"/>
      <c r="M8" s="50">
        <f>SUM(J8:K8)</f>
        <v>1099576</v>
      </c>
      <c r="N8" s="38">
        <f>SUM(E8,I8,M8)</f>
        <v>2938061</v>
      </c>
    </row>
    <row r="9" spans="1:14" s="4" customFormat="1" ht="38.1" customHeight="1" thickTop="1" thickBot="1">
      <c r="A9" s="39" t="s">
        <v>37</v>
      </c>
      <c r="B9" s="36">
        <v>1487395</v>
      </c>
      <c r="C9" s="36">
        <v>684036</v>
      </c>
      <c r="D9" s="36">
        <v>0</v>
      </c>
      <c r="E9" s="50">
        <f>SUM(B9:D9)</f>
        <v>2171431</v>
      </c>
      <c r="F9" s="36">
        <v>1486698</v>
      </c>
      <c r="G9" s="36">
        <v>592752</v>
      </c>
      <c r="H9" s="36">
        <v>0</v>
      </c>
      <c r="I9" s="50">
        <f>SUM(F9:H9)</f>
        <v>2079450</v>
      </c>
      <c r="J9" s="36">
        <v>676200</v>
      </c>
      <c r="K9" s="36">
        <v>645609</v>
      </c>
      <c r="L9" s="36"/>
      <c r="M9" s="52">
        <f>SUM(J9:K9)</f>
        <v>1321809</v>
      </c>
      <c r="N9" s="40">
        <f>E9+I9+M9</f>
        <v>5572690</v>
      </c>
    </row>
    <row r="10" spans="1:14" s="4" customFormat="1" ht="38.1" customHeight="1" thickTop="1" thickBot="1">
      <c r="A10" s="39" t="s">
        <v>38</v>
      </c>
      <c r="B10" s="36">
        <v>2047481</v>
      </c>
      <c r="C10" s="36">
        <v>790755</v>
      </c>
      <c r="D10" s="36">
        <v>9623</v>
      </c>
      <c r="E10" s="50">
        <f>SUM(B10:D10)</f>
        <v>2847859</v>
      </c>
      <c r="F10" s="36">
        <v>2076644</v>
      </c>
      <c r="G10" s="36">
        <v>760201</v>
      </c>
      <c r="H10" s="36">
        <v>2545</v>
      </c>
      <c r="I10" s="50">
        <f>SUM(F10:H10)</f>
        <v>2839390</v>
      </c>
      <c r="J10" s="36">
        <v>826715</v>
      </c>
      <c r="K10" s="36">
        <v>814118</v>
      </c>
      <c r="L10" s="36"/>
      <c r="M10" s="52">
        <f>SUM(J10:K10)</f>
        <v>1640833</v>
      </c>
      <c r="N10" s="40">
        <f>E10+I10+M10</f>
        <v>7328082</v>
      </c>
    </row>
    <row r="11" spans="1:14" s="4" customFormat="1" ht="38.1" customHeight="1" thickTop="1" thickBot="1">
      <c r="A11" s="39" t="s">
        <v>39</v>
      </c>
      <c r="B11" s="14">
        <v>2310945</v>
      </c>
      <c r="C11" s="14">
        <v>1085890</v>
      </c>
      <c r="D11" s="14">
        <v>511142</v>
      </c>
      <c r="E11" s="50">
        <f>SUM(B11:D11)</f>
        <v>3907977</v>
      </c>
      <c r="F11" s="12">
        <v>2291249</v>
      </c>
      <c r="G11" s="12">
        <v>907587</v>
      </c>
      <c r="H11" s="12">
        <v>876402</v>
      </c>
      <c r="I11" s="50">
        <f>SUM(F11:H11)</f>
        <v>4075238</v>
      </c>
      <c r="J11" s="12">
        <v>1076813</v>
      </c>
      <c r="K11" s="12">
        <v>1129751</v>
      </c>
      <c r="L11" s="12"/>
      <c r="M11" s="52">
        <f>SUM(J11:K11)</f>
        <v>2206564</v>
      </c>
      <c r="N11" s="40">
        <f>E11+I11+M11</f>
        <v>10189779</v>
      </c>
    </row>
    <row r="12" spans="1:14" s="4" customFormat="1" ht="38.1" customHeight="1" thickTop="1" thickBot="1">
      <c r="A12" s="39" t="s">
        <v>42</v>
      </c>
      <c r="B12" s="14">
        <v>2450004</v>
      </c>
      <c r="C12" s="14">
        <v>611713</v>
      </c>
      <c r="D12" s="14">
        <v>1916057</v>
      </c>
      <c r="E12" s="50">
        <v>4977774</v>
      </c>
      <c r="F12" s="12">
        <v>2430715</v>
      </c>
      <c r="G12" s="12">
        <v>1004816</v>
      </c>
      <c r="H12" s="12">
        <v>1382725</v>
      </c>
      <c r="I12" s="50">
        <v>4818256</v>
      </c>
      <c r="J12" s="12">
        <v>611085</v>
      </c>
      <c r="K12" s="12">
        <v>1081796</v>
      </c>
      <c r="L12" s="12"/>
      <c r="M12" s="52">
        <v>1692881</v>
      </c>
      <c r="N12" s="40">
        <v>11488911</v>
      </c>
    </row>
    <row r="13" spans="1:14" s="4" customFormat="1" ht="38.1" customHeight="1" thickTop="1" thickBot="1">
      <c r="A13" s="39" t="s">
        <v>48</v>
      </c>
      <c r="B13" s="14">
        <v>1972868</v>
      </c>
      <c r="C13" s="14">
        <v>1102090</v>
      </c>
      <c r="D13" s="14">
        <v>1557903</v>
      </c>
      <c r="E13" s="50">
        <v>4632861</v>
      </c>
      <c r="F13" s="12">
        <v>1924568</v>
      </c>
      <c r="G13" s="12">
        <v>722370</v>
      </c>
      <c r="H13" s="12">
        <v>1182431</v>
      </c>
      <c r="I13" s="50">
        <v>3829369</v>
      </c>
      <c r="J13" s="12">
        <v>1065429</v>
      </c>
      <c r="K13" s="12">
        <v>784963</v>
      </c>
      <c r="L13" s="12"/>
      <c r="M13" s="50">
        <v>1850392</v>
      </c>
      <c r="N13" s="40">
        <v>10312622</v>
      </c>
    </row>
    <row r="14" spans="1:14" s="4" customFormat="1" ht="38.1" customHeight="1" thickTop="1" thickBot="1">
      <c r="A14" s="39" t="s">
        <v>59</v>
      </c>
      <c r="B14" s="14">
        <v>2366865</v>
      </c>
      <c r="C14" s="14">
        <v>1302082</v>
      </c>
      <c r="D14" s="14">
        <v>1393780</v>
      </c>
      <c r="E14" s="50">
        <v>5062727</v>
      </c>
      <c r="F14" s="12">
        <v>2321048</v>
      </c>
      <c r="G14" s="12">
        <v>811046</v>
      </c>
      <c r="H14" s="12">
        <v>676497</v>
      </c>
      <c r="I14" s="50">
        <v>3808591</v>
      </c>
      <c r="J14" s="12">
        <v>1271478</v>
      </c>
      <c r="K14" s="12">
        <v>801891</v>
      </c>
      <c r="L14" s="59"/>
      <c r="M14" s="60">
        <v>2073369</v>
      </c>
      <c r="N14" s="41">
        <v>10944687</v>
      </c>
    </row>
    <row r="15" spans="1:14" s="4" customFormat="1" ht="38.1" customHeight="1" thickTop="1" thickBot="1">
      <c r="A15" s="39" t="s">
        <v>96</v>
      </c>
      <c r="B15" s="14">
        <v>2521572</v>
      </c>
      <c r="C15" s="14">
        <v>1420424</v>
      </c>
      <c r="D15" s="14">
        <v>1510692</v>
      </c>
      <c r="E15" s="50">
        <v>5452688</v>
      </c>
      <c r="F15" s="12">
        <v>2595062</v>
      </c>
      <c r="G15" s="12">
        <v>869178</v>
      </c>
      <c r="H15" s="12">
        <v>556763</v>
      </c>
      <c r="I15" s="50">
        <v>4021003</v>
      </c>
      <c r="J15" s="12">
        <v>1428021</v>
      </c>
      <c r="K15" s="12">
        <v>925199</v>
      </c>
      <c r="L15" s="59">
        <v>134583</v>
      </c>
      <c r="M15" s="67">
        <f t="shared" ref="M15" si="0">SUM(J15:L15)</f>
        <v>2487803</v>
      </c>
      <c r="N15" s="41">
        <f>SUM(E15,I15,M15)</f>
        <v>11961494</v>
      </c>
    </row>
    <row r="16" spans="1:14" s="4" customFormat="1" ht="38.1" customHeight="1" thickTop="1" thickBot="1">
      <c r="A16" s="152" t="s">
        <v>139</v>
      </c>
      <c r="B16" s="153">
        <v>2705217</v>
      </c>
      <c r="C16" s="153">
        <v>1735624</v>
      </c>
      <c r="D16" s="153">
        <v>1069258</v>
      </c>
      <c r="E16" s="154">
        <v>5510099</v>
      </c>
      <c r="F16" s="155">
        <v>2503151</v>
      </c>
      <c r="G16" s="155">
        <v>623615</v>
      </c>
      <c r="H16" s="155">
        <v>51044</v>
      </c>
      <c r="I16" s="154">
        <v>3177810</v>
      </c>
      <c r="J16" s="155">
        <v>1980779</v>
      </c>
      <c r="K16" s="155">
        <v>911885</v>
      </c>
      <c r="L16" s="158">
        <v>869603</v>
      </c>
      <c r="M16" s="156">
        <v>3762267</v>
      </c>
      <c r="N16" s="157">
        <v>12450176</v>
      </c>
    </row>
    <row r="17" spans="1:14" s="6" customFormat="1" ht="33" customHeight="1" thickTop="1">
      <c r="A17" s="163" t="s">
        <v>140</v>
      </c>
      <c r="B17" s="18">
        <v>308613</v>
      </c>
      <c r="C17" s="18">
        <v>146296</v>
      </c>
      <c r="D17" s="18">
        <v>72506</v>
      </c>
      <c r="E17" s="55">
        <f t="shared" ref="E17" si="1">SUM(B17:D17)</f>
        <v>527415</v>
      </c>
      <c r="F17" s="18">
        <v>341509</v>
      </c>
      <c r="G17" s="18">
        <v>70397</v>
      </c>
      <c r="H17" s="18">
        <v>63</v>
      </c>
      <c r="I17" s="55">
        <f t="shared" ref="I17" si="2">SUM(F17:H17)</f>
        <v>411969</v>
      </c>
      <c r="J17" s="18">
        <v>69575</v>
      </c>
      <c r="K17" s="18">
        <v>27107</v>
      </c>
      <c r="L17" s="18">
        <v>82367</v>
      </c>
      <c r="M17" s="55">
        <f t="shared" ref="M17" si="3">SUM(J17:L17)</f>
        <v>179049</v>
      </c>
      <c r="N17" s="164">
        <f t="shared" ref="N17" si="4">E17+I17+M17</f>
        <v>1118433</v>
      </c>
    </row>
    <row r="18" spans="1:14" s="6" customFormat="1" ht="33" customHeight="1">
      <c r="A18" s="42" t="s">
        <v>12</v>
      </c>
      <c r="B18" s="18"/>
      <c r="C18" s="18"/>
      <c r="D18" s="18"/>
      <c r="E18" s="55"/>
      <c r="F18" s="18"/>
      <c r="G18" s="18"/>
      <c r="H18" s="18"/>
      <c r="I18" s="55"/>
      <c r="J18" s="18"/>
      <c r="K18" s="18"/>
      <c r="L18" s="18"/>
      <c r="M18" s="55"/>
      <c r="N18" s="164"/>
    </row>
    <row r="19" spans="1:14" s="6" customFormat="1" ht="33" customHeight="1">
      <c r="A19" s="43" t="s">
        <v>13</v>
      </c>
      <c r="B19" s="18"/>
      <c r="C19" s="18"/>
      <c r="D19" s="18"/>
      <c r="E19" s="55"/>
      <c r="F19" s="18"/>
      <c r="G19" s="18"/>
      <c r="H19" s="18"/>
      <c r="I19" s="55"/>
      <c r="J19" s="18"/>
      <c r="K19" s="18"/>
      <c r="L19" s="18"/>
      <c r="M19" s="55"/>
      <c r="N19" s="164"/>
    </row>
    <row r="20" spans="1:14" s="6" customFormat="1" ht="33" customHeight="1">
      <c r="A20" s="44" t="s">
        <v>14</v>
      </c>
      <c r="B20" s="18"/>
      <c r="C20" s="18"/>
      <c r="D20" s="18"/>
      <c r="E20" s="55"/>
      <c r="F20" s="18"/>
      <c r="G20" s="18"/>
      <c r="H20" s="18"/>
      <c r="I20" s="55"/>
      <c r="J20" s="18"/>
      <c r="K20" s="18"/>
      <c r="L20" s="18"/>
      <c r="M20" s="55"/>
      <c r="N20" s="164"/>
    </row>
    <row r="21" spans="1:14" s="6" customFormat="1" ht="33" customHeight="1">
      <c r="A21" s="44" t="s">
        <v>15</v>
      </c>
      <c r="B21" s="18"/>
      <c r="C21" s="18"/>
      <c r="D21" s="18"/>
      <c r="E21" s="55"/>
      <c r="F21" s="18"/>
      <c r="G21" s="18"/>
      <c r="H21" s="18"/>
      <c r="I21" s="55"/>
      <c r="J21" s="18"/>
      <c r="K21" s="18"/>
      <c r="L21" s="18"/>
      <c r="M21" s="55"/>
      <c r="N21" s="164"/>
    </row>
    <row r="22" spans="1:14" s="6" customFormat="1" ht="33" customHeight="1">
      <c r="A22" s="44" t="s">
        <v>16</v>
      </c>
      <c r="B22" s="18"/>
      <c r="C22" s="18"/>
      <c r="D22" s="18"/>
      <c r="E22" s="55"/>
      <c r="F22" s="18"/>
      <c r="G22" s="18"/>
      <c r="H22" s="18"/>
      <c r="I22" s="55"/>
      <c r="J22" s="18"/>
      <c r="K22" s="18"/>
      <c r="L22" s="18"/>
      <c r="M22" s="55"/>
      <c r="N22" s="164"/>
    </row>
    <row r="23" spans="1:14" s="6" customFormat="1" ht="33" customHeight="1">
      <c r="A23" s="44" t="s">
        <v>17</v>
      </c>
      <c r="B23" s="18"/>
      <c r="C23" s="18"/>
      <c r="D23" s="18"/>
      <c r="E23" s="55"/>
      <c r="F23" s="18"/>
      <c r="G23" s="18"/>
      <c r="H23" s="18"/>
      <c r="I23" s="55"/>
      <c r="J23" s="18"/>
      <c r="K23" s="18"/>
      <c r="L23" s="18"/>
      <c r="M23" s="55"/>
      <c r="N23" s="164"/>
    </row>
    <row r="24" spans="1:14" s="6" customFormat="1" ht="33" customHeight="1">
      <c r="A24" s="44" t="s">
        <v>18</v>
      </c>
      <c r="B24" s="18"/>
      <c r="C24" s="18"/>
      <c r="D24" s="18"/>
      <c r="E24" s="55"/>
      <c r="F24" s="18"/>
      <c r="G24" s="18"/>
      <c r="H24" s="18"/>
      <c r="I24" s="55"/>
      <c r="J24" s="18"/>
      <c r="K24" s="18"/>
      <c r="L24" s="18"/>
      <c r="M24" s="55"/>
      <c r="N24" s="164"/>
    </row>
    <row r="25" spans="1:14" s="6" customFormat="1" ht="33" customHeight="1">
      <c r="A25" s="44" t="s">
        <v>19</v>
      </c>
      <c r="B25" s="18"/>
      <c r="C25" s="18"/>
      <c r="D25" s="18"/>
      <c r="E25" s="55"/>
      <c r="F25" s="18"/>
      <c r="G25" s="18"/>
      <c r="H25" s="18"/>
      <c r="I25" s="55"/>
      <c r="J25" s="18"/>
      <c r="K25" s="18"/>
      <c r="L25" s="18"/>
      <c r="M25" s="55"/>
      <c r="N25" s="164"/>
    </row>
    <row r="26" spans="1:14" s="6" customFormat="1" ht="33" customHeight="1">
      <c r="A26" s="44" t="s">
        <v>20</v>
      </c>
      <c r="B26" s="18"/>
      <c r="C26" s="18"/>
      <c r="D26" s="18"/>
      <c r="E26" s="55"/>
      <c r="F26" s="18"/>
      <c r="G26" s="18"/>
      <c r="H26" s="18"/>
      <c r="I26" s="55"/>
      <c r="J26" s="18"/>
      <c r="K26" s="18"/>
      <c r="L26" s="18"/>
      <c r="M26" s="55"/>
      <c r="N26" s="164"/>
    </row>
    <row r="27" spans="1:14" s="6" customFormat="1" ht="33" customHeight="1">
      <c r="A27" s="44" t="s">
        <v>21</v>
      </c>
      <c r="B27" s="18"/>
      <c r="C27" s="18"/>
      <c r="D27" s="18"/>
      <c r="E27" s="55"/>
      <c r="F27" s="18"/>
      <c r="G27" s="18"/>
      <c r="H27" s="18"/>
      <c r="I27" s="55"/>
      <c r="J27" s="18"/>
      <c r="K27" s="18"/>
      <c r="L27" s="18"/>
      <c r="M27" s="55"/>
      <c r="N27" s="164"/>
    </row>
    <row r="28" spans="1:14" s="6" customFormat="1" ht="33" customHeight="1">
      <c r="A28" s="159" t="s">
        <v>22</v>
      </c>
      <c r="B28" s="18"/>
      <c r="C28" s="18"/>
      <c r="D28" s="18"/>
      <c r="E28" s="55"/>
      <c r="F28" s="18"/>
      <c r="G28" s="18"/>
      <c r="H28" s="18"/>
      <c r="I28" s="55"/>
      <c r="J28" s="18"/>
      <c r="K28" s="18"/>
      <c r="L28" s="18"/>
      <c r="M28" s="55"/>
      <c r="N28" s="164"/>
    </row>
    <row r="29" spans="1:14" s="6" customFormat="1" ht="33" customHeight="1" thickBot="1">
      <c r="A29" s="160" t="s">
        <v>141</v>
      </c>
      <c r="B29" s="161">
        <f>SUM(B17:B28)</f>
        <v>308613</v>
      </c>
      <c r="C29" s="161">
        <f t="shared" ref="C29:N29" si="5">SUM(C17:C28)</f>
        <v>146296</v>
      </c>
      <c r="D29" s="161">
        <f t="shared" si="5"/>
        <v>72506</v>
      </c>
      <c r="E29" s="161">
        <f t="shared" si="5"/>
        <v>527415</v>
      </c>
      <c r="F29" s="161">
        <f t="shared" si="5"/>
        <v>341509</v>
      </c>
      <c r="G29" s="161">
        <f t="shared" si="5"/>
        <v>70397</v>
      </c>
      <c r="H29" s="161">
        <f t="shared" si="5"/>
        <v>63</v>
      </c>
      <c r="I29" s="161">
        <f t="shared" si="5"/>
        <v>411969</v>
      </c>
      <c r="J29" s="161">
        <f t="shared" si="5"/>
        <v>69575</v>
      </c>
      <c r="K29" s="161">
        <f t="shared" si="5"/>
        <v>27107</v>
      </c>
      <c r="L29" s="161">
        <f t="shared" si="5"/>
        <v>82367</v>
      </c>
      <c r="M29" s="161">
        <f t="shared" si="5"/>
        <v>179049</v>
      </c>
      <c r="N29" s="162">
        <f t="shared" si="5"/>
        <v>1118433</v>
      </c>
    </row>
    <row r="30" spans="1:14" s="6" customFormat="1" ht="33" customHeight="1" thickTop="1">
      <c r="A30" s="45" t="s">
        <v>40</v>
      </c>
      <c r="B30" s="20">
        <f>SUM(B8:B28)</f>
        <v>18738373</v>
      </c>
      <c r="C30" s="20">
        <f t="shared" ref="C30:N30" si="6">SUM(C8:C28)</f>
        <v>8878910</v>
      </c>
      <c r="D30" s="20">
        <f t="shared" si="6"/>
        <v>8040961</v>
      </c>
      <c r="E30" s="20">
        <f t="shared" si="6"/>
        <v>35658244</v>
      </c>
      <c r="F30" s="20">
        <f t="shared" si="6"/>
        <v>19241716</v>
      </c>
      <c r="G30" s="20">
        <f t="shared" si="6"/>
        <v>6361962</v>
      </c>
      <c r="H30" s="20">
        <f t="shared" si="6"/>
        <v>4728470</v>
      </c>
      <c r="I30" s="20">
        <f t="shared" si="6"/>
        <v>30332148</v>
      </c>
      <c r="J30" s="20">
        <f t="shared" si="6"/>
        <v>9863172</v>
      </c>
      <c r="K30" s="20">
        <f t="shared" si="6"/>
        <v>7364818</v>
      </c>
      <c r="L30" s="20">
        <f t="shared" si="6"/>
        <v>1086553</v>
      </c>
      <c r="M30" s="20">
        <f t="shared" si="6"/>
        <v>18314543</v>
      </c>
      <c r="N30" s="46">
        <f t="shared" si="6"/>
        <v>84304935</v>
      </c>
    </row>
    <row r="31" spans="1:14" ht="22.5" customHeight="1" thickBot="1">
      <c r="A31" s="47" t="s">
        <v>41</v>
      </c>
      <c r="B31" s="48">
        <f>B30/N30</f>
        <v>0.22226899291245525</v>
      </c>
      <c r="C31" s="48">
        <f>C30/N30</f>
        <v>0.10531898280925073</v>
      </c>
      <c r="D31" s="48">
        <f>D30/N30</f>
        <v>9.5379481640072442E-2</v>
      </c>
      <c r="E31" s="48">
        <f>E30/N30</f>
        <v>0.42296745736177843</v>
      </c>
      <c r="F31" s="48">
        <f>F30/N30</f>
        <v>0.22823949748611988</v>
      </c>
      <c r="G31" s="48">
        <f>G30/N30</f>
        <v>7.5463696164406027E-2</v>
      </c>
      <c r="H31" s="48">
        <f>H30/N30</f>
        <v>5.6087701152963347E-2</v>
      </c>
      <c r="I31" s="48">
        <f>I30/N30</f>
        <v>0.35979089480348925</v>
      </c>
      <c r="J31" s="48">
        <f>J30/N30</f>
        <v>0.11699400515521423</v>
      </c>
      <c r="K31" s="48">
        <f>K30/N30</f>
        <v>8.7359274993806704E-2</v>
      </c>
      <c r="L31" s="48">
        <f>L30/N30</f>
        <v>1.28883676857114E-2</v>
      </c>
      <c r="M31" s="48">
        <f>M30/N30</f>
        <v>0.21724164783473232</v>
      </c>
      <c r="N31" s="49">
        <f>N30/N30</f>
        <v>1</v>
      </c>
    </row>
    <row r="32" spans="1:14" ht="14.25">
      <c r="A32" s="24"/>
      <c r="B32" s="25"/>
      <c r="C32" s="25"/>
      <c r="D32" s="25"/>
      <c r="E32" s="25"/>
      <c r="F32" s="25"/>
      <c r="G32" s="25"/>
      <c r="H32" s="2"/>
      <c r="I32" s="2"/>
      <c r="J32" s="2"/>
      <c r="K32" s="2"/>
      <c r="L32" s="2"/>
      <c r="M32" s="6"/>
      <c r="N32" s="6"/>
    </row>
  </sheetData>
  <mergeCells count="5">
    <mergeCell ref="N6:N7"/>
    <mergeCell ref="A6:A7"/>
    <mergeCell ref="B6:E6"/>
    <mergeCell ref="F6:I6"/>
    <mergeCell ref="J6:M6"/>
  </mergeCells>
  <phoneticPr fontId="2" type="noConversion"/>
  <pageMargins left="0.51181102362204722" right="0.35433070866141736" top="0.78740157480314965" bottom="0.47244094488188981" header="0.39370078740157483" footer="0.39370078740157483"/>
  <pageSetup paperSize="9" scale="70" orientation="portrait" r:id="rId1"/>
  <headerFooter alignWithMargins="0"/>
  <rowBreaks count="1" manualBreakCount="1">
    <brk id="3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4"/>
  <sheetViews>
    <sheetView view="pageBreakPreview" topLeftCell="A19" zoomScaleNormal="110" zoomScaleSheetLayoutView="100" workbookViewId="0"/>
  </sheetViews>
  <sheetFormatPr defaultRowHeight="13.5"/>
  <cols>
    <col min="1" max="1" width="10.44140625" customWidth="1"/>
    <col min="2" max="11" width="7.5546875" customWidth="1"/>
  </cols>
  <sheetData>
    <row r="1" spans="1:11" ht="8.25" customHeight="1"/>
    <row r="2" spans="1:11" s="6" customFormat="1" ht="12" customHeight="1">
      <c r="A2" s="26" t="s">
        <v>25</v>
      </c>
      <c r="B2" s="25"/>
      <c r="C2" s="25"/>
      <c r="D2" s="25"/>
      <c r="E2" s="25"/>
      <c r="F2" s="25"/>
      <c r="G2" s="25"/>
      <c r="H2" s="2"/>
      <c r="I2" s="2"/>
      <c r="J2" s="2"/>
      <c r="K2" s="2"/>
    </row>
    <row r="3" spans="1:11" s="6" customFormat="1" ht="3" customHeight="1" thickBot="1">
      <c r="A3" s="24"/>
      <c r="B3" s="25"/>
      <c r="C3" s="25"/>
      <c r="D3" s="25"/>
      <c r="E3" s="25"/>
      <c r="F3" s="25"/>
      <c r="G3" s="25"/>
      <c r="H3" s="2"/>
      <c r="I3" s="2"/>
      <c r="J3" s="2"/>
      <c r="K3" s="2"/>
    </row>
    <row r="4" spans="1:11" s="6" customFormat="1" ht="30" customHeight="1">
      <c r="A4" s="382" t="s">
        <v>10</v>
      </c>
      <c r="B4" s="384" t="s">
        <v>56</v>
      </c>
      <c r="C4" s="385"/>
      <c r="D4" s="385"/>
      <c r="E4" s="384" t="s">
        <v>55</v>
      </c>
      <c r="F4" s="384"/>
      <c r="G4" s="384"/>
      <c r="H4" s="384" t="s">
        <v>54</v>
      </c>
      <c r="I4" s="384"/>
      <c r="J4" s="384"/>
      <c r="K4" s="380" t="s">
        <v>3</v>
      </c>
    </row>
    <row r="5" spans="1:11" s="6" customFormat="1" ht="30" customHeight="1" thickBot="1">
      <c r="A5" s="383"/>
      <c r="B5" s="8" t="s">
        <v>61</v>
      </c>
      <c r="C5" s="56" t="s">
        <v>52</v>
      </c>
      <c r="D5" s="8" t="s">
        <v>11</v>
      </c>
      <c r="E5" s="8" t="s">
        <v>62</v>
      </c>
      <c r="F5" s="8" t="s">
        <v>63</v>
      </c>
      <c r="G5" s="8" t="s">
        <v>11</v>
      </c>
      <c r="H5" s="8" t="s">
        <v>53</v>
      </c>
      <c r="I5" s="8" t="s">
        <v>64</v>
      </c>
      <c r="J5" s="8" t="s">
        <v>4</v>
      </c>
      <c r="K5" s="381"/>
    </row>
    <row r="6" spans="1:11" s="6" customFormat="1" ht="30" customHeight="1" thickTop="1">
      <c r="A6" s="33" t="s">
        <v>26</v>
      </c>
      <c r="B6" s="12">
        <v>63</v>
      </c>
      <c r="C6" s="13">
        <v>0</v>
      </c>
      <c r="D6" s="50">
        <f>SUM(B6:C6)</f>
        <v>63</v>
      </c>
      <c r="E6" s="12">
        <v>15288</v>
      </c>
      <c r="F6" s="12">
        <v>0</v>
      </c>
      <c r="G6" s="50">
        <f>SUM(E6:F6)</f>
        <v>15288</v>
      </c>
      <c r="H6" s="12">
        <v>0</v>
      </c>
      <c r="I6" s="12">
        <v>0</v>
      </c>
      <c r="J6" s="50">
        <f>SUM(H6:I6)</f>
        <v>0</v>
      </c>
      <c r="K6" s="19">
        <f>D6+G6+J6</f>
        <v>15351</v>
      </c>
    </row>
    <row r="7" spans="1:11" s="6" customFormat="1" ht="30" customHeight="1">
      <c r="A7" s="34" t="s">
        <v>27</v>
      </c>
      <c r="B7" s="28">
        <v>9756</v>
      </c>
      <c r="C7" s="35">
        <v>0</v>
      </c>
      <c r="D7" s="53">
        <f>SUM(B7:C7)</f>
        <v>9756</v>
      </c>
      <c r="E7" s="28">
        <v>173310</v>
      </c>
      <c r="F7" s="35">
        <v>0</v>
      </c>
      <c r="G7" s="53">
        <f>SUM(E7:F7)</f>
        <v>173310</v>
      </c>
      <c r="H7" s="28">
        <v>151</v>
      </c>
      <c r="I7" s="28">
        <v>50</v>
      </c>
      <c r="J7" s="53">
        <f>SUM(H7:I7)</f>
        <v>201</v>
      </c>
      <c r="K7" s="29">
        <f>D7+G7+J7</f>
        <v>183267</v>
      </c>
    </row>
    <row r="8" spans="1:11" s="6" customFormat="1" ht="30" customHeight="1">
      <c r="A8" s="15" t="s">
        <v>28</v>
      </c>
      <c r="B8" s="16">
        <v>78007</v>
      </c>
      <c r="C8" s="16">
        <v>803</v>
      </c>
      <c r="D8" s="54">
        <v>78810</v>
      </c>
      <c r="E8" s="16">
        <v>180219</v>
      </c>
      <c r="F8" s="16">
        <v>34</v>
      </c>
      <c r="G8" s="54">
        <v>180253</v>
      </c>
      <c r="H8" s="16">
        <v>8130</v>
      </c>
      <c r="I8" s="16">
        <v>983</v>
      </c>
      <c r="J8" s="54">
        <v>9113</v>
      </c>
      <c r="K8" s="17">
        <f>D8+G8+J8</f>
        <v>268176</v>
      </c>
    </row>
    <row r="9" spans="1:11" s="6" customFormat="1" ht="30" customHeight="1">
      <c r="A9" s="27" t="s">
        <v>29</v>
      </c>
      <c r="B9" s="28">
        <v>182947</v>
      </c>
      <c r="C9" s="28">
        <v>3576</v>
      </c>
      <c r="D9" s="53">
        <v>186523</v>
      </c>
      <c r="E9" s="28">
        <v>337951</v>
      </c>
      <c r="F9" s="28">
        <v>359</v>
      </c>
      <c r="G9" s="53">
        <v>338310</v>
      </c>
      <c r="H9" s="28">
        <v>14261</v>
      </c>
      <c r="I9" s="28">
        <v>230</v>
      </c>
      <c r="J9" s="53">
        <v>14491</v>
      </c>
      <c r="K9" s="29">
        <f>D9+G9+J9</f>
        <v>539324</v>
      </c>
    </row>
    <row r="10" spans="1:11" s="6" customFormat="1" ht="30" customHeight="1">
      <c r="A10" s="27" t="s">
        <v>30</v>
      </c>
      <c r="B10" s="16">
        <v>208087</v>
      </c>
      <c r="C10" s="16">
        <v>3310</v>
      </c>
      <c r="D10" s="54">
        <f>SUM(B10,C10)</f>
        <v>211397</v>
      </c>
      <c r="E10" s="16">
        <v>421133</v>
      </c>
      <c r="F10" s="16">
        <v>342</v>
      </c>
      <c r="G10" s="54">
        <f>SUM(E10,F10)</f>
        <v>421475</v>
      </c>
      <c r="H10" s="16">
        <v>51647</v>
      </c>
      <c r="I10" s="16">
        <v>8415</v>
      </c>
      <c r="J10" s="54">
        <f>SUM(H10,I10)</f>
        <v>60062</v>
      </c>
      <c r="K10" s="17">
        <f t="shared" ref="K10:K16" si="0">SUM(D10,G10,J10)</f>
        <v>692934</v>
      </c>
    </row>
    <row r="11" spans="1:11" s="6" customFormat="1" ht="30" customHeight="1">
      <c r="A11" s="27" t="s">
        <v>43</v>
      </c>
      <c r="B11" s="16">
        <v>111712</v>
      </c>
      <c r="C11" s="16">
        <v>6312</v>
      </c>
      <c r="D11" s="54">
        <v>118024</v>
      </c>
      <c r="E11" s="16">
        <v>198918</v>
      </c>
      <c r="F11" s="16">
        <v>902</v>
      </c>
      <c r="G11" s="54">
        <v>199820</v>
      </c>
      <c r="H11" s="16">
        <v>118660</v>
      </c>
      <c r="I11" s="16">
        <v>28610</v>
      </c>
      <c r="J11" s="54">
        <v>147270</v>
      </c>
      <c r="K11" s="17">
        <v>465114</v>
      </c>
    </row>
    <row r="12" spans="1:11" ht="30" customHeight="1">
      <c r="A12" s="27" t="s">
        <v>49</v>
      </c>
      <c r="B12" s="16">
        <v>85709</v>
      </c>
      <c r="C12" s="16">
        <v>9557</v>
      </c>
      <c r="D12" s="54">
        <v>95266</v>
      </c>
      <c r="E12" s="16">
        <v>232656</v>
      </c>
      <c r="F12" s="16">
        <v>4074</v>
      </c>
      <c r="G12" s="54">
        <v>236730</v>
      </c>
      <c r="H12" s="16">
        <v>53477</v>
      </c>
      <c r="I12" s="16">
        <v>8435</v>
      </c>
      <c r="J12" s="54">
        <v>61912</v>
      </c>
      <c r="K12" s="17">
        <v>393908</v>
      </c>
    </row>
    <row r="13" spans="1:11" ht="30" customHeight="1">
      <c r="A13" s="27" t="s">
        <v>60</v>
      </c>
      <c r="B13" s="16">
        <v>87374</v>
      </c>
      <c r="C13" s="16">
        <v>10074</v>
      </c>
      <c r="D13" s="54">
        <v>97448</v>
      </c>
      <c r="E13" s="16">
        <v>637841</v>
      </c>
      <c r="F13" s="16">
        <v>14259</v>
      </c>
      <c r="G13" s="54">
        <v>652100</v>
      </c>
      <c r="H13" s="16">
        <v>28825</v>
      </c>
      <c r="I13" s="16">
        <v>6323</v>
      </c>
      <c r="J13" s="54">
        <v>35148</v>
      </c>
      <c r="K13" s="17">
        <v>784696</v>
      </c>
    </row>
    <row r="14" spans="1:11" ht="30" customHeight="1">
      <c r="A14" s="27" t="s">
        <v>97</v>
      </c>
      <c r="B14" s="16">
        <v>68842</v>
      </c>
      <c r="C14" s="16">
        <v>6093</v>
      </c>
      <c r="D14" s="54">
        <v>74935</v>
      </c>
      <c r="E14" s="16">
        <v>303827</v>
      </c>
      <c r="F14" s="16">
        <v>11928</v>
      </c>
      <c r="G14" s="54">
        <v>315755</v>
      </c>
      <c r="H14" s="16">
        <v>18431</v>
      </c>
      <c r="I14" s="16">
        <v>5948</v>
      </c>
      <c r="J14" s="54">
        <v>24379</v>
      </c>
      <c r="K14" s="17">
        <v>415069</v>
      </c>
    </row>
    <row r="15" spans="1:11" ht="30" customHeight="1">
      <c r="A15" s="15" t="s">
        <v>142</v>
      </c>
      <c r="B15" s="16">
        <v>42521</v>
      </c>
      <c r="C15" s="16">
        <v>3380</v>
      </c>
      <c r="D15" s="54">
        <v>45901</v>
      </c>
      <c r="E15" s="16">
        <v>165031</v>
      </c>
      <c r="F15" s="16">
        <v>14895</v>
      </c>
      <c r="G15" s="54">
        <v>179926</v>
      </c>
      <c r="H15" s="16">
        <v>9786</v>
      </c>
      <c r="I15" s="16">
        <v>11034</v>
      </c>
      <c r="J15" s="54">
        <v>20820</v>
      </c>
      <c r="K15" s="17">
        <v>246647</v>
      </c>
    </row>
    <row r="16" spans="1:11" ht="30" customHeight="1">
      <c r="A16" s="163" t="s">
        <v>144</v>
      </c>
      <c r="B16" s="18">
        <v>3539</v>
      </c>
      <c r="C16" s="18">
        <v>167</v>
      </c>
      <c r="D16" s="51">
        <f t="shared" ref="D16" si="1">SUM(B16,C16)</f>
        <v>3706</v>
      </c>
      <c r="E16" s="18">
        <v>12929</v>
      </c>
      <c r="F16" s="18">
        <v>567</v>
      </c>
      <c r="G16" s="51">
        <f t="shared" ref="G16" si="2">SUM(E16,F16)</f>
        <v>13496</v>
      </c>
      <c r="H16" s="18">
        <v>866</v>
      </c>
      <c r="I16" s="18">
        <v>1161</v>
      </c>
      <c r="J16" s="51">
        <f t="shared" ref="J16" si="3">SUM(H16,I16)</f>
        <v>2027</v>
      </c>
      <c r="K16" s="18">
        <f t="shared" si="0"/>
        <v>19229</v>
      </c>
    </row>
    <row r="17" spans="1:11" ht="30" customHeight="1">
      <c r="A17" s="163" t="s">
        <v>12</v>
      </c>
      <c r="B17" s="18"/>
      <c r="C17" s="18"/>
      <c r="D17" s="51"/>
      <c r="E17" s="18"/>
      <c r="F17" s="18"/>
      <c r="G17" s="51"/>
      <c r="H17" s="18"/>
      <c r="I17" s="18"/>
      <c r="J17" s="51"/>
      <c r="K17" s="18"/>
    </row>
    <row r="18" spans="1:11" ht="30" customHeight="1">
      <c r="A18" s="163" t="s">
        <v>13</v>
      </c>
      <c r="B18" s="18"/>
      <c r="C18" s="18"/>
      <c r="D18" s="51"/>
      <c r="E18" s="18"/>
      <c r="F18" s="18"/>
      <c r="G18" s="51"/>
      <c r="H18" s="18"/>
      <c r="I18" s="18"/>
      <c r="J18" s="51"/>
      <c r="K18" s="18"/>
    </row>
    <row r="19" spans="1:11" ht="30" customHeight="1">
      <c r="A19" s="163" t="s">
        <v>14</v>
      </c>
      <c r="B19" s="18"/>
      <c r="C19" s="18"/>
      <c r="D19" s="51"/>
      <c r="E19" s="18"/>
      <c r="F19" s="18"/>
      <c r="G19" s="51"/>
      <c r="H19" s="18"/>
      <c r="I19" s="18"/>
      <c r="J19" s="51"/>
      <c r="K19" s="18"/>
    </row>
    <row r="20" spans="1:11" ht="30" customHeight="1">
      <c r="A20" s="163" t="s">
        <v>15</v>
      </c>
      <c r="B20" s="18"/>
      <c r="C20" s="18"/>
      <c r="D20" s="51"/>
      <c r="E20" s="18"/>
      <c r="F20" s="18"/>
      <c r="G20" s="51"/>
      <c r="H20" s="18"/>
      <c r="I20" s="18"/>
      <c r="J20" s="51"/>
      <c r="K20" s="18"/>
    </row>
    <row r="21" spans="1:11" ht="30" customHeight="1">
      <c r="A21" s="163" t="s">
        <v>16</v>
      </c>
      <c r="B21" s="18"/>
      <c r="C21" s="18"/>
      <c r="D21" s="51"/>
      <c r="E21" s="18"/>
      <c r="F21" s="18"/>
      <c r="G21" s="51"/>
      <c r="H21" s="18"/>
      <c r="I21" s="18"/>
      <c r="J21" s="51"/>
      <c r="K21" s="18"/>
    </row>
    <row r="22" spans="1:11" ht="30" customHeight="1">
      <c r="A22" s="163" t="s">
        <v>17</v>
      </c>
      <c r="B22" s="18"/>
      <c r="C22" s="18"/>
      <c r="D22" s="51"/>
      <c r="E22" s="18"/>
      <c r="F22" s="18"/>
      <c r="G22" s="51"/>
      <c r="H22" s="18"/>
      <c r="I22" s="18"/>
      <c r="J22" s="51"/>
      <c r="K22" s="18"/>
    </row>
    <row r="23" spans="1:11" ht="30" customHeight="1">
      <c r="A23" s="163" t="s">
        <v>18</v>
      </c>
      <c r="B23" s="18"/>
      <c r="C23" s="18"/>
      <c r="D23" s="51"/>
      <c r="E23" s="18"/>
      <c r="F23" s="18"/>
      <c r="G23" s="51"/>
      <c r="H23" s="18"/>
      <c r="I23" s="18"/>
      <c r="J23" s="51"/>
      <c r="K23" s="18"/>
    </row>
    <row r="24" spans="1:11" ht="30" customHeight="1">
      <c r="A24" s="163" t="s">
        <v>19</v>
      </c>
      <c r="B24" s="18"/>
      <c r="C24" s="18"/>
      <c r="D24" s="51"/>
      <c r="E24" s="18"/>
      <c r="F24" s="18"/>
      <c r="G24" s="51"/>
      <c r="H24" s="18"/>
      <c r="I24" s="18"/>
      <c r="J24" s="51"/>
      <c r="K24" s="18"/>
    </row>
    <row r="25" spans="1:11" ht="30" customHeight="1">
      <c r="A25" s="163" t="s">
        <v>20</v>
      </c>
      <c r="B25" s="18"/>
      <c r="C25" s="18"/>
      <c r="D25" s="51"/>
      <c r="E25" s="18"/>
      <c r="F25" s="18"/>
      <c r="G25" s="51"/>
      <c r="H25" s="18"/>
      <c r="I25" s="18"/>
      <c r="J25" s="51"/>
      <c r="K25" s="18"/>
    </row>
    <row r="26" spans="1:11" ht="30" customHeight="1">
      <c r="A26" s="163" t="s">
        <v>21</v>
      </c>
      <c r="B26" s="18"/>
      <c r="C26" s="18"/>
      <c r="D26" s="51"/>
      <c r="E26" s="18"/>
      <c r="F26" s="18"/>
      <c r="G26" s="51"/>
      <c r="H26" s="18"/>
      <c r="I26" s="18"/>
      <c r="J26" s="51"/>
      <c r="K26" s="18"/>
    </row>
    <row r="27" spans="1:11" ht="30" customHeight="1">
      <c r="A27" s="163" t="s">
        <v>22</v>
      </c>
      <c r="B27" s="18"/>
      <c r="C27" s="18"/>
      <c r="D27" s="51"/>
      <c r="E27" s="18"/>
      <c r="F27" s="18"/>
      <c r="G27" s="51"/>
      <c r="H27" s="18"/>
      <c r="I27" s="18"/>
      <c r="J27" s="51"/>
      <c r="K27" s="18"/>
    </row>
    <row r="28" spans="1:11" ht="30" customHeight="1">
      <c r="A28" s="165" t="s">
        <v>143</v>
      </c>
      <c r="B28" s="161">
        <f>SUM(B16:B27)</f>
        <v>3539</v>
      </c>
      <c r="C28" s="161">
        <f t="shared" ref="C28:K28" si="4">SUM(C16:C27)</f>
        <v>167</v>
      </c>
      <c r="D28" s="161">
        <f t="shared" si="4"/>
        <v>3706</v>
      </c>
      <c r="E28" s="161">
        <f t="shared" si="4"/>
        <v>12929</v>
      </c>
      <c r="F28" s="161">
        <f t="shared" si="4"/>
        <v>567</v>
      </c>
      <c r="G28" s="161">
        <f t="shared" si="4"/>
        <v>13496</v>
      </c>
      <c r="H28" s="161">
        <f t="shared" si="4"/>
        <v>866</v>
      </c>
      <c r="I28" s="161">
        <f t="shared" si="4"/>
        <v>1161</v>
      </c>
      <c r="J28" s="161">
        <f t="shared" si="4"/>
        <v>2027</v>
      </c>
      <c r="K28" s="32">
        <f t="shared" si="4"/>
        <v>19229</v>
      </c>
    </row>
    <row r="29" spans="1:11" ht="30" customHeight="1">
      <c r="A29" s="30" t="s">
        <v>23</v>
      </c>
      <c r="B29" s="31">
        <f>SUM(B6:B27)</f>
        <v>878557</v>
      </c>
      <c r="C29" s="31">
        <f t="shared" ref="C29:K29" si="5">SUM(C6:C27)</f>
        <v>43272</v>
      </c>
      <c r="D29" s="31">
        <f t="shared" si="5"/>
        <v>921829</v>
      </c>
      <c r="E29" s="31">
        <f t="shared" si="5"/>
        <v>2679103</v>
      </c>
      <c r="F29" s="31">
        <f t="shared" si="5"/>
        <v>47360</v>
      </c>
      <c r="G29" s="31">
        <f t="shared" si="5"/>
        <v>2726463</v>
      </c>
      <c r="H29" s="31">
        <f t="shared" si="5"/>
        <v>304234</v>
      </c>
      <c r="I29" s="31">
        <f t="shared" si="5"/>
        <v>71189</v>
      </c>
      <c r="J29" s="31">
        <f t="shared" si="5"/>
        <v>375423</v>
      </c>
      <c r="K29" s="32">
        <f t="shared" si="5"/>
        <v>4023715</v>
      </c>
    </row>
    <row r="30" spans="1:11" ht="14.25" thickBot="1">
      <c r="A30" s="21" t="s">
        <v>24</v>
      </c>
      <c r="B30" s="22">
        <f>B29/K29</f>
        <v>0.21834473863084239</v>
      </c>
      <c r="C30" s="22">
        <f>C29/K29</f>
        <v>1.0754240794887312E-2</v>
      </c>
      <c r="D30" s="22">
        <f>D29/K29</f>
        <v>0.22909897942572971</v>
      </c>
      <c r="E30" s="22">
        <f>E29/K29</f>
        <v>0.66582822093513083</v>
      </c>
      <c r="F30" s="22">
        <f>F29/K29</f>
        <v>1.1770217324040098E-2</v>
      </c>
      <c r="G30" s="22">
        <f>G29/K29</f>
        <v>0.67759843825917099</v>
      </c>
      <c r="H30" s="22">
        <f>H29/K29</f>
        <v>7.5610225873353351E-2</v>
      </c>
      <c r="I30" s="22">
        <f>I29/K29</f>
        <v>1.7692356441745997E-2</v>
      </c>
      <c r="J30" s="22">
        <f>J29/K29</f>
        <v>9.3302582315099358E-2</v>
      </c>
      <c r="K30" s="23">
        <f>K28/K28</f>
        <v>1</v>
      </c>
    </row>
    <row r="195" spans="2:2">
      <c r="B195" s="57" t="s">
        <v>51</v>
      </c>
    </row>
    <row r="232" spans="2:2">
      <c r="B232">
        <f ca="1">---A34:M521</f>
        <v>0</v>
      </c>
    </row>
    <row r="503" spans="10:10" ht="14.25" thickBot="1"/>
    <row r="504" spans="10:10" ht="14.25" thickBot="1">
      <c r="J504" s="58"/>
    </row>
  </sheetData>
  <mergeCells count="5">
    <mergeCell ref="K4:K5"/>
    <mergeCell ref="A4:A5"/>
    <mergeCell ref="B4:D4"/>
    <mergeCell ref="E4:G4"/>
    <mergeCell ref="H4:J4"/>
  </mergeCells>
  <phoneticPr fontId="2" type="noConversion"/>
  <pageMargins left="0.42" right="0.35" top="0.78" bottom="0.47" header="0.4" footer="0.39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유선통신</vt:lpstr>
      <vt:lpstr>무선통신(주요)</vt:lpstr>
      <vt:lpstr>무선통신(기타)</vt:lpstr>
      <vt:lpstr>번호이동(이동)</vt:lpstr>
      <vt:lpstr>번호이동(시내)</vt:lpstr>
      <vt:lpstr>'무선통신(기타)'!Print_Area</vt:lpstr>
      <vt:lpstr>'무선통신(주요)'!Print_Area</vt:lpstr>
      <vt:lpstr>'번호이동(시내)'!Print_Area</vt:lpstr>
      <vt:lpstr>'번호이동(이동)'!Print_Area</vt:lpstr>
      <vt:lpstr>유선통신!Print_Area</vt:lpstr>
    </vt:vector>
  </TitlesOfParts>
  <Company>정보통신부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</dc:creator>
  <cp:lastModifiedBy>USER</cp:lastModifiedBy>
  <cp:lastPrinted>2013-03-05T10:02:33Z</cp:lastPrinted>
  <dcterms:created xsi:type="dcterms:W3CDTF">2004-06-14T06:07:45Z</dcterms:created>
  <dcterms:modified xsi:type="dcterms:W3CDTF">2013-03-05T10:12:03Z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-1066404363</vt:i4>
  </property>
  <property fmtid="{D5CDD505-2E9C-101B-9397-08002B2CF9AE}" pid="3" name="_NewReviewCycle">
    <vt:lpwstr/>
  </property>
  <property fmtid="{D5CDD505-2E9C-101B-9397-08002B2CF9AE}" pid="4" name="_EmailSubject">
    <vt:lpwstr>[KAIT통계_KCC통신이용제도과] 유무선통신서비스 가입자 통계 결과 송부</vt:lpwstr>
  </property>
  <property fmtid="{D5CDD505-2E9C-101B-9397-08002B2CF9AE}" pid="5" name="_AuthorEmail">
    <vt:lpwstr>clickesj@iti.or.kr</vt:lpwstr>
  </property>
  <property fmtid="{D5CDD505-2E9C-101B-9397-08002B2CF9AE}" pid="6" name="_AuthorEmailDisplayName">
    <vt:lpwstr>엄석준</vt:lpwstr>
  </property>
  <property fmtid="{D5CDD505-2E9C-101B-9397-08002B2CF9AE}" pid="7" name="_ReviewingToolsShownOnce">
    <vt:lpwstr/>
  </property>
</Properties>
</file>